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ThisWorkbook"/>
  <bookViews>
    <workbookView xWindow="-103" yWindow="-103" windowWidth="33120" windowHeight="18120" tabRatio="898" xr2:uid="{00000000-000D-0000-FFFF-FFFF00000000}"/>
  </bookViews>
  <sheets>
    <sheet name="PSH daily overview" sheetId="132" r:id="rId1"/>
    <sheet name="Jun 2 - 8 Jun LSE £" sheetId="141" r:id="rId2"/>
    <sheet name="Jun 2 - 8 Jun LSE $" sheetId="149" r:id="rId3"/>
    <sheet name="Jun 2 - 8 Jun Euronext" sheetId="148" r:id="rId4"/>
    <sheet name="Overview" sheetId="143" state="hidden" r:id="rId5"/>
    <sheet name="ErrorCheck" sheetId="151" state="hidden" r:id="rId6"/>
    <sheet name="Trades LSE £" sheetId="142" state="hidden" r:id="rId7"/>
    <sheet name="Trades LSE $" sheetId="150" state="hidden" r:id="rId8"/>
    <sheet name="TradesAM" sheetId="147" state="hidden" r:id="rId9"/>
  </sheets>
  <definedNames>
    <definedName name="_xlnm._FilterDatabase" localSheetId="3" hidden="1">'Jun 2 - 8 Jun Euronext'!$A$5:$O$615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24" i="143" l="1"/>
  <c r="AF24" i="143"/>
  <c r="AA24" i="143"/>
  <c r="M7" i="143"/>
  <c r="E4" i="143"/>
  <c r="I6" i="143"/>
  <c r="I4" i="143"/>
  <c r="E6" i="143"/>
  <c r="M9" i="143"/>
  <c r="M12" i="143"/>
  <c r="M6" i="143"/>
  <c r="E10" i="143"/>
  <c r="I9" i="143"/>
  <c r="I5" i="143"/>
  <c r="I11" i="143"/>
  <c r="M10" i="143"/>
  <c r="E7" i="143"/>
  <c r="E8" i="143"/>
  <c r="E5" i="143"/>
  <c r="E12" i="143"/>
  <c r="I13" i="143"/>
  <c r="M4" i="143"/>
  <c r="E13" i="143"/>
  <c r="I8" i="143"/>
  <c r="I10" i="143"/>
  <c r="M5" i="143"/>
  <c r="M11" i="143"/>
  <c r="I7" i="143"/>
  <c r="M8" i="143"/>
  <c r="E9" i="143"/>
  <c r="E11" i="143"/>
  <c r="M13" i="143"/>
  <c r="I12" i="143"/>
  <c r="E14" i="143"/>
  <c r="M22" i="143"/>
  <c r="E24" i="143"/>
  <c r="I20" i="143"/>
  <c r="E23" i="143"/>
  <c r="E17" i="143"/>
  <c r="I18" i="143"/>
  <c r="M17" i="143"/>
  <c r="I23" i="143"/>
  <c r="M19" i="143"/>
  <c r="E20" i="143"/>
  <c r="I16" i="143"/>
  <c r="I19" i="143"/>
  <c r="M18" i="143"/>
  <c r="M16" i="143"/>
  <c r="I21" i="143"/>
  <c r="M14" i="143"/>
  <c r="I24" i="143"/>
  <c r="I17" i="143"/>
  <c r="E21" i="143"/>
  <c r="E19" i="143"/>
  <c r="I15" i="143"/>
  <c r="M24" i="143"/>
  <c r="M23" i="143"/>
  <c r="E18" i="143"/>
  <c r="M21" i="143"/>
  <c r="I14" i="143"/>
  <c r="I22" i="143"/>
  <c r="E22" i="143"/>
  <c r="E16" i="143"/>
  <c r="M20" i="143"/>
  <c r="E15" i="143"/>
  <c r="M15" i="143"/>
  <c r="E47" i="143"/>
  <c r="E46" i="143"/>
  <c r="E45" i="143"/>
  <c r="E44" i="143"/>
  <c r="E43" i="143"/>
  <c r="E42" i="143"/>
  <c r="E41" i="143"/>
  <c r="E40" i="143"/>
  <c r="E39" i="143"/>
  <c r="E38" i="143"/>
  <c r="E36" i="143"/>
  <c r="E35" i="143"/>
  <c r="E34" i="143"/>
  <c r="E33" i="143"/>
  <c r="E32" i="143"/>
  <c r="E31" i="143"/>
  <c r="E30" i="143"/>
  <c r="E29" i="143"/>
  <c r="E28" i="143"/>
  <c r="E27" i="143"/>
  <c r="E26" i="143"/>
  <c r="E25" i="143"/>
  <c r="I47" i="143"/>
  <c r="I46" i="143"/>
  <c r="I45" i="143"/>
  <c r="I44" i="143"/>
  <c r="I43" i="143"/>
  <c r="I41" i="143"/>
  <c r="I40" i="143"/>
  <c r="I39" i="143"/>
  <c r="I38" i="143"/>
  <c r="I37" i="143"/>
  <c r="I36" i="143"/>
  <c r="I35" i="143"/>
  <c r="I34" i="143"/>
  <c r="I33" i="143"/>
  <c r="I32" i="143"/>
  <c r="I31" i="143"/>
  <c r="I30" i="143"/>
  <c r="I29" i="143"/>
  <c r="I28" i="143"/>
  <c r="I27" i="143"/>
  <c r="I26" i="143"/>
  <c r="I25" i="143"/>
  <c r="M47" i="143"/>
  <c r="M46" i="143"/>
  <c r="M45" i="143"/>
  <c r="M44" i="143"/>
  <c r="M43" i="143"/>
  <c r="M42" i="143"/>
  <c r="M41" i="143"/>
  <c r="M40" i="143"/>
  <c r="M39" i="143"/>
  <c r="M38" i="143"/>
  <c r="M37" i="143"/>
  <c r="M36" i="143"/>
  <c r="M35" i="143"/>
  <c r="M34" i="143"/>
  <c r="M33" i="143"/>
  <c r="M32" i="143"/>
  <c r="M30" i="143"/>
  <c r="M29" i="143"/>
  <c r="M28" i="143"/>
  <c r="M27" i="143"/>
  <c r="M26" i="143"/>
  <c r="M25" i="143"/>
  <c r="N47" i="143" l="1"/>
  <c r="J47" i="143" l="1"/>
  <c r="F47" i="143" l="1"/>
  <c r="N46" i="143" l="1"/>
  <c r="J46" i="143" l="1"/>
  <c r="F46" i="143" l="1"/>
  <c r="N45" i="143" l="1"/>
  <c r="J45" i="143" l="1"/>
  <c r="F45" i="143" l="1"/>
  <c r="N44" i="143" l="1"/>
  <c r="J44" i="143" l="1"/>
  <c r="F44" i="143" l="1"/>
  <c r="N43" i="143" l="1"/>
  <c r="J43" i="143" l="1"/>
  <c r="F43" i="143" l="1"/>
  <c r="N42" i="143" l="1"/>
  <c r="I42" i="143"/>
  <c r="J42" i="143" l="1"/>
  <c r="F42" i="143" l="1"/>
  <c r="N41" i="143" l="1"/>
  <c r="J41" i="143" l="1"/>
  <c r="F41" i="143" l="1"/>
  <c r="N40" i="143" l="1"/>
  <c r="J40" i="143" l="1"/>
  <c r="F40" i="143" l="1"/>
  <c r="N39" i="143" l="1"/>
  <c r="J39" i="143" l="1"/>
  <c r="F39" i="143" l="1"/>
  <c r="N38" i="143" l="1"/>
  <c r="J38" i="143" l="1"/>
  <c r="F38" i="143" l="1"/>
  <c r="N37" i="143" l="1"/>
  <c r="J37" i="143" l="1"/>
  <c r="E37" i="143"/>
  <c r="F37" i="143" l="1"/>
  <c r="N36" i="143" l="1"/>
  <c r="J36" i="143" l="1"/>
  <c r="F36" i="143" l="1"/>
  <c r="N35" i="143" l="1"/>
  <c r="J35" i="143" l="1"/>
  <c r="F35" i="143" l="1"/>
  <c r="N34" i="143" l="1"/>
  <c r="J34" i="143" l="1"/>
  <c r="F34" i="143" l="1"/>
  <c r="N33" i="143" l="1"/>
  <c r="J33" i="143" l="1"/>
  <c r="F33" i="143" l="1"/>
  <c r="N32" i="143" l="1"/>
  <c r="J32" i="143" l="1"/>
  <c r="F32" i="143" l="1"/>
  <c r="M31" i="143"/>
  <c r="N31" i="143" l="1"/>
  <c r="J31" i="143" l="1"/>
  <c r="F31" i="143" l="1"/>
  <c r="N30" i="143" l="1"/>
  <c r="J30" i="143" l="1"/>
  <c r="F30" i="143" l="1"/>
  <c r="N29" i="143" l="1"/>
  <c r="J29" i="143" l="1"/>
  <c r="F29" i="143" l="1"/>
  <c r="N28" i="143" l="1"/>
  <c r="J28" i="143" l="1"/>
  <c r="F28" i="143" l="1"/>
  <c r="N27" i="143" l="1"/>
  <c r="J27" i="143" l="1"/>
  <c r="F27" i="143" l="1"/>
  <c r="N26" i="143" l="1"/>
  <c r="J26" i="143" l="1"/>
  <c r="F26" i="143" l="1"/>
  <c r="N25" i="143" l="1"/>
  <c r="J25" i="143" l="1"/>
  <c r="V25" i="143" l="1"/>
  <c r="V26" i="143"/>
  <c r="V27" i="143"/>
  <c r="F25" i="143"/>
  <c r="N24" i="143" l="1"/>
  <c r="J24" i="143" l="1"/>
  <c r="F24" i="143" l="1"/>
  <c r="N23" i="143" l="1"/>
  <c r="J23" i="143" l="1"/>
  <c r="F23" i="143" l="1"/>
  <c r="N22" i="143" l="1"/>
  <c r="J22" i="143" l="1"/>
  <c r="F22" i="143" l="1"/>
  <c r="N21" i="143" l="1"/>
  <c r="J21" i="143" l="1"/>
  <c r="F21" i="143" l="1"/>
  <c r="S20" i="143"/>
  <c r="N20" i="143" l="1"/>
  <c r="J20" i="143" l="1"/>
  <c r="F20" i="143" l="1"/>
  <c r="N19" i="143" l="1"/>
  <c r="J19" i="143" l="1"/>
  <c r="F19" i="143" l="1"/>
  <c r="N18" i="143" l="1"/>
  <c r="J18" i="143" l="1"/>
  <c r="F18" i="143" l="1"/>
  <c r="N17" i="143" l="1"/>
  <c r="J17" i="143" l="1"/>
  <c r="F17" i="143" l="1"/>
  <c r="Z16" i="143"/>
  <c r="Y16" i="143"/>
  <c r="W16" i="143"/>
  <c r="N16" i="143" l="1"/>
  <c r="J16" i="143" l="1"/>
  <c r="F16" i="143" l="1"/>
  <c r="Z15" i="143"/>
  <c r="Y15" i="143"/>
  <c r="W15" i="143"/>
  <c r="N15" i="143" l="1"/>
  <c r="J15" i="143" l="1"/>
  <c r="F15" i="143" l="1"/>
  <c r="Z14" i="143"/>
  <c r="Y14" i="143"/>
  <c r="W14" i="143"/>
  <c r="N14" i="143" l="1"/>
  <c r="J14" i="143" l="1"/>
  <c r="F14" i="143" l="1"/>
  <c r="N13" i="143" l="1"/>
  <c r="J13" i="143" l="1"/>
  <c r="F13" i="143" l="1"/>
  <c r="N12" i="143" l="1"/>
  <c r="J12" i="143" l="1"/>
  <c r="F12" i="143" l="1"/>
  <c r="AM11" i="143"/>
  <c r="AL11" i="143"/>
  <c r="Z11" i="143"/>
  <c r="Y11" i="143"/>
  <c r="W11" i="143"/>
  <c r="AA11" i="143" l="1"/>
  <c r="N11" i="143"/>
  <c r="J11" i="143" l="1"/>
  <c r="F11" i="143" l="1"/>
  <c r="AM10" i="143"/>
  <c r="AL10" i="143"/>
  <c r="N10" i="143" l="1"/>
  <c r="J10" i="143" l="1"/>
  <c r="F10" i="143" l="1"/>
  <c r="AI9" i="143"/>
  <c r="AH9" i="143"/>
  <c r="S9" i="143"/>
  <c r="N9" i="143" l="1"/>
  <c r="J9" i="143" l="1"/>
  <c r="F9" i="143" l="1"/>
  <c r="W8" i="143"/>
  <c r="Z17" i="143"/>
  <c r="Y17" i="143"/>
  <c r="W17" i="143"/>
  <c r="N8" i="143" l="1"/>
  <c r="AA17" i="143"/>
  <c r="W18" i="143"/>
  <c r="Z13" i="143"/>
  <c r="AN11" i="143" s="1"/>
  <c r="Y13" i="143"/>
  <c r="AN10" i="143" s="1"/>
  <c r="W13" i="143"/>
  <c r="AD11" i="143"/>
  <c r="W10" i="143"/>
  <c r="AD10" i="143"/>
  <c r="Z10" i="143"/>
  <c r="Y10" i="143"/>
  <c r="AD9" i="143"/>
  <c r="J8" i="143" l="1"/>
  <c r="Y12" i="143"/>
  <c r="AG10" i="143"/>
  <c r="Z12" i="143"/>
  <c r="AG11" i="143"/>
  <c r="AA10" i="143"/>
  <c r="AA12" i="143" s="1"/>
  <c r="X12" i="143"/>
  <c r="AG9" i="143"/>
  <c r="X13" i="143"/>
  <c r="AN9" i="143" s="1"/>
  <c r="AJ9" i="143"/>
  <c r="X16" i="143"/>
  <c r="X15" i="143"/>
  <c r="X14" i="143"/>
  <c r="AK9" i="143"/>
  <c r="AA16" i="143" l="1"/>
  <c r="F8" i="143"/>
  <c r="AA13" i="143"/>
  <c r="AA15" i="143"/>
  <c r="AM9" i="143"/>
  <c r="AA14" i="143"/>
  <c r="AL9" i="143"/>
  <c r="S7" i="143"/>
  <c r="S8" i="143" s="1"/>
  <c r="N7" i="143" l="1"/>
  <c r="J7" i="143" l="1"/>
  <c r="F7" i="143" l="1"/>
  <c r="N6" i="143" l="1"/>
  <c r="J6" i="143" l="1"/>
  <c r="F6" i="143" l="1"/>
  <c r="S5" i="143"/>
  <c r="W19" i="143" s="1"/>
  <c r="N5" i="143" l="1"/>
  <c r="J5" i="143" l="1"/>
  <c r="F5" i="143" l="1"/>
  <c r="N4" i="143" l="1"/>
  <c r="J4" i="143" l="1"/>
  <c r="F4" i="143" l="1"/>
  <c r="S3" i="143"/>
  <c r="D373" i="142" l="1"/>
  <c r="D162" i="147"/>
  <c r="D171" i="147" l="1"/>
  <c r="D487" i="142" l="1"/>
  <c r="D461" i="142" l="1"/>
  <c r="D102" i="147"/>
  <c r="D22" i="150"/>
  <c r="H462" i="147"/>
  <c r="E462" i="147"/>
  <c r="D462" i="147"/>
  <c r="B462" i="147"/>
  <c r="H461" i="147"/>
  <c r="E461" i="147"/>
  <c r="D461" i="147"/>
  <c r="F461" i="147" s="1"/>
  <c r="B461" i="147"/>
  <c r="H460" i="147"/>
  <c r="E460" i="147"/>
  <c r="D460" i="147"/>
  <c r="F460" i="147" s="1"/>
  <c r="B460" i="147"/>
  <c r="H459" i="147"/>
  <c r="E459" i="147"/>
  <c r="D459" i="147"/>
  <c r="F459" i="147" s="1"/>
  <c r="B459" i="147"/>
  <c r="H458" i="147"/>
  <c r="E458" i="147"/>
  <c r="D458" i="147"/>
  <c r="F458" i="147" s="1"/>
  <c r="B458" i="147"/>
  <c r="H457" i="147"/>
  <c r="F457" i="147"/>
  <c r="E457" i="147"/>
  <c r="D457" i="147"/>
  <c r="B457" i="147"/>
  <c r="H456" i="147"/>
  <c r="F456" i="147"/>
  <c r="E456" i="147"/>
  <c r="D456" i="147"/>
  <c r="B456" i="147"/>
  <c r="H455" i="147"/>
  <c r="F455" i="147"/>
  <c r="E455" i="147"/>
  <c r="D455" i="147"/>
  <c r="B455" i="147"/>
  <c r="H454" i="147"/>
  <c r="E454" i="147"/>
  <c r="D454" i="147"/>
  <c r="B454" i="147"/>
  <c r="H453" i="147"/>
  <c r="E453" i="147"/>
  <c r="D453" i="147"/>
  <c r="F453" i="147" s="1"/>
  <c r="B453" i="147"/>
  <c r="H452" i="147"/>
  <c r="E452" i="147"/>
  <c r="D452" i="147"/>
  <c r="F452" i="147" s="1"/>
  <c r="B452" i="147"/>
  <c r="H451" i="147"/>
  <c r="E451" i="147"/>
  <c r="D451" i="147"/>
  <c r="F451" i="147" s="1"/>
  <c r="B451" i="147"/>
  <c r="H450" i="147"/>
  <c r="E450" i="147"/>
  <c r="D450" i="147"/>
  <c r="F450" i="147" s="1"/>
  <c r="B450" i="147"/>
  <c r="H449" i="147"/>
  <c r="F449" i="147"/>
  <c r="E449" i="147"/>
  <c r="D449" i="147"/>
  <c r="B449" i="147"/>
  <c r="H448" i="147"/>
  <c r="F448" i="147"/>
  <c r="E448" i="147"/>
  <c r="D448" i="147"/>
  <c r="B448" i="147"/>
  <c r="H447" i="147"/>
  <c r="F447" i="147"/>
  <c r="E447" i="147"/>
  <c r="D447" i="147"/>
  <c r="B447" i="147"/>
  <c r="H446" i="147"/>
  <c r="E446" i="147"/>
  <c r="D446" i="147"/>
  <c r="B446" i="147"/>
  <c r="H445" i="147"/>
  <c r="E445" i="147"/>
  <c r="D445" i="147"/>
  <c r="F445" i="147" s="1"/>
  <c r="B445" i="147"/>
  <c r="H444" i="147"/>
  <c r="E444" i="147"/>
  <c r="D444" i="147"/>
  <c r="F444" i="147" s="1"/>
  <c r="B444" i="147"/>
  <c r="H443" i="147"/>
  <c r="E443" i="147"/>
  <c r="D443" i="147"/>
  <c r="B443" i="147"/>
  <c r="H442" i="147"/>
  <c r="E442" i="147"/>
  <c r="D442" i="147"/>
  <c r="F442" i="147" s="1"/>
  <c r="B442" i="147"/>
  <c r="H441" i="147"/>
  <c r="F441" i="147"/>
  <c r="E441" i="147"/>
  <c r="D441" i="147"/>
  <c r="B441" i="147"/>
  <c r="H440" i="147"/>
  <c r="F440" i="147"/>
  <c r="E440" i="147"/>
  <c r="D440" i="147"/>
  <c r="B440" i="147"/>
  <c r="H439" i="147"/>
  <c r="E439" i="147"/>
  <c r="F439" i="147" s="1"/>
  <c r="D439" i="147"/>
  <c r="B439" i="147"/>
  <c r="H438" i="147"/>
  <c r="E438" i="147"/>
  <c r="D438" i="147"/>
  <c r="B438" i="147"/>
  <c r="H437" i="147"/>
  <c r="E437" i="147"/>
  <c r="D437" i="147"/>
  <c r="F437" i="147" s="1"/>
  <c r="B437" i="147"/>
  <c r="H436" i="147"/>
  <c r="E436" i="147"/>
  <c r="D436" i="147"/>
  <c r="F436" i="147" s="1"/>
  <c r="B436" i="147"/>
  <c r="H435" i="147"/>
  <c r="E435" i="147"/>
  <c r="D435" i="147"/>
  <c r="B435" i="147"/>
  <c r="H434" i="147"/>
  <c r="E434" i="147"/>
  <c r="F434" i="147" s="1"/>
  <c r="D434" i="147"/>
  <c r="B434" i="147"/>
  <c r="H433" i="147"/>
  <c r="F433" i="147"/>
  <c r="E433" i="147"/>
  <c r="D433" i="147"/>
  <c r="B433" i="147"/>
  <c r="H432" i="147"/>
  <c r="F432" i="147"/>
  <c r="E432" i="147"/>
  <c r="D432" i="147"/>
  <c r="B432" i="147"/>
  <c r="H431" i="147"/>
  <c r="F431" i="147"/>
  <c r="E431" i="147"/>
  <c r="D431" i="147"/>
  <c r="B431" i="147"/>
  <c r="H430" i="147"/>
  <c r="E430" i="147"/>
  <c r="D430" i="147"/>
  <c r="F430" i="147" s="1"/>
  <c r="B430" i="147"/>
  <c r="H429" i="147"/>
  <c r="E429" i="147"/>
  <c r="D429" i="147"/>
  <c r="F429" i="147" s="1"/>
  <c r="B429" i="147"/>
  <c r="H428" i="147"/>
  <c r="E428" i="147"/>
  <c r="D428" i="147"/>
  <c r="F428" i="147" s="1"/>
  <c r="B428" i="147"/>
  <c r="H427" i="147"/>
  <c r="E427" i="147"/>
  <c r="D427" i="147"/>
  <c r="F427" i="147" s="1"/>
  <c r="B427" i="147"/>
  <c r="H426" i="147"/>
  <c r="E426" i="147"/>
  <c r="D426" i="147"/>
  <c r="F426" i="147" s="1"/>
  <c r="B426" i="147"/>
  <c r="H425" i="147"/>
  <c r="E425" i="147"/>
  <c r="F425" i="147" s="1"/>
  <c r="D425" i="147"/>
  <c r="B425" i="147"/>
  <c r="H424" i="147"/>
  <c r="F424" i="147"/>
  <c r="E424" i="147"/>
  <c r="D424" i="147"/>
  <c r="B424" i="147"/>
  <c r="H423" i="147"/>
  <c r="E423" i="147"/>
  <c r="F423" i="147" s="1"/>
  <c r="D423" i="147"/>
  <c r="B423" i="147"/>
  <c r="H422" i="147"/>
  <c r="E422" i="147"/>
  <c r="D422" i="147"/>
  <c r="B422" i="147"/>
  <c r="H421" i="147"/>
  <c r="E421" i="147"/>
  <c r="D421" i="147"/>
  <c r="F421" i="147" s="1"/>
  <c r="B421" i="147"/>
  <c r="H420" i="147"/>
  <c r="E420" i="147"/>
  <c r="D420" i="147"/>
  <c r="F420" i="147" s="1"/>
  <c r="B420" i="147"/>
  <c r="H419" i="147"/>
  <c r="E419" i="147"/>
  <c r="D419" i="147"/>
  <c r="B419" i="147"/>
  <c r="H418" i="147"/>
  <c r="E418" i="147"/>
  <c r="F418" i="147" s="1"/>
  <c r="D418" i="147"/>
  <c r="B418" i="147"/>
  <c r="H417" i="147"/>
  <c r="F417" i="147"/>
  <c r="E417" i="147"/>
  <c r="D417" i="147"/>
  <c r="B417" i="147"/>
  <c r="H416" i="147"/>
  <c r="F416" i="147"/>
  <c r="E416" i="147"/>
  <c r="D416" i="147"/>
  <c r="B416" i="147"/>
  <c r="H415" i="147"/>
  <c r="E415" i="147"/>
  <c r="F415" i="147" s="1"/>
  <c r="D415" i="147"/>
  <c r="B415" i="147"/>
  <c r="H414" i="147"/>
  <c r="E414" i="147"/>
  <c r="D414" i="147"/>
  <c r="B414" i="147"/>
  <c r="H413" i="147"/>
  <c r="E413" i="147"/>
  <c r="D413" i="147"/>
  <c r="B413" i="147"/>
  <c r="H412" i="147"/>
  <c r="E412" i="147"/>
  <c r="D412" i="147"/>
  <c r="B412" i="147"/>
  <c r="H411" i="147"/>
  <c r="E411" i="147"/>
  <c r="D411" i="147"/>
  <c r="F411" i="147" s="1"/>
  <c r="B411" i="147"/>
  <c r="H410" i="147"/>
  <c r="E410" i="147"/>
  <c r="D410" i="147"/>
  <c r="F410" i="147" s="1"/>
  <c r="B410" i="147"/>
  <c r="H409" i="147"/>
  <c r="E409" i="147"/>
  <c r="F409" i="147" s="1"/>
  <c r="D409" i="147"/>
  <c r="B409" i="147"/>
  <c r="H408" i="147"/>
  <c r="F408" i="147"/>
  <c r="E408" i="147"/>
  <c r="D408" i="147"/>
  <c r="B408" i="147"/>
  <c r="H407" i="147"/>
  <c r="E407" i="147"/>
  <c r="F407" i="147" s="1"/>
  <c r="D407" i="147"/>
  <c r="B407" i="147"/>
  <c r="H406" i="147"/>
  <c r="E406" i="147"/>
  <c r="D406" i="147"/>
  <c r="B406" i="147"/>
  <c r="H405" i="147"/>
  <c r="E405" i="147"/>
  <c r="D405" i="147"/>
  <c r="F405" i="147" s="1"/>
  <c r="B405" i="147"/>
  <c r="H404" i="147"/>
  <c r="E404" i="147"/>
  <c r="D404" i="147"/>
  <c r="F404" i="147" s="1"/>
  <c r="B404" i="147"/>
  <c r="H403" i="147"/>
  <c r="E403" i="147"/>
  <c r="D403" i="147"/>
  <c r="B403" i="147"/>
  <c r="H402" i="147"/>
  <c r="E402" i="147"/>
  <c r="F402" i="147" s="1"/>
  <c r="D402" i="147"/>
  <c r="B402" i="147"/>
  <c r="H401" i="147"/>
  <c r="F401" i="147"/>
  <c r="E401" i="147"/>
  <c r="D401" i="147"/>
  <c r="B401" i="147"/>
  <c r="H400" i="147"/>
  <c r="F400" i="147"/>
  <c r="E400" i="147"/>
  <c r="D400" i="147"/>
  <c r="B400" i="147"/>
  <c r="H399" i="147"/>
  <c r="E399" i="147"/>
  <c r="F399" i="147" s="1"/>
  <c r="D399" i="147"/>
  <c r="B399" i="147"/>
  <c r="H398" i="147"/>
  <c r="E398" i="147"/>
  <c r="D398" i="147"/>
  <c r="B398" i="147"/>
  <c r="H397" i="147"/>
  <c r="E397" i="147"/>
  <c r="D397" i="147"/>
  <c r="B397" i="147"/>
  <c r="H396" i="147"/>
  <c r="E396" i="147"/>
  <c r="D396" i="147"/>
  <c r="B396" i="147"/>
  <c r="H395" i="147"/>
  <c r="E395" i="147"/>
  <c r="D395" i="147"/>
  <c r="F395" i="147" s="1"/>
  <c r="B395" i="147"/>
  <c r="H394" i="147"/>
  <c r="E394" i="147"/>
  <c r="D394" i="147"/>
  <c r="F394" i="147" s="1"/>
  <c r="B394" i="147"/>
  <c r="H393" i="147"/>
  <c r="E393" i="147"/>
  <c r="F393" i="147" s="1"/>
  <c r="D393" i="147"/>
  <c r="B393" i="147"/>
  <c r="H392" i="147"/>
  <c r="E392" i="147"/>
  <c r="D392" i="147"/>
  <c r="F392" i="147" s="1"/>
  <c r="B392" i="147"/>
  <c r="H391" i="147"/>
  <c r="E391" i="147"/>
  <c r="D391" i="147"/>
  <c r="B391" i="147"/>
  <c r="H390" i="147"/>
  <c r="E390" i="147"/>
  <c r="D390" i="147"/>
  <c r="B390" i="147"/>
  <c r="H389" i="147"/>
  <c r="E389" i="147"/>
  <c r="D389" i="147"/>
  <c r="F389" i="147" s="1"/>
  <c r="B389" i="147"/>
  <c r="H388" i="147"/>
  <c r="E388" i="147"/>
  <c r="D388" i="147"/>
  <c r="B388" i="147"/>
  <c r="H387" i="147"/>
  <c r="E387" i="147"/>
  <c r="D387" i="147"/>
  <c r="B387" i="147"/>
  <c r="H386" i="147"/>
  <c r="E386" i="147"/>
  <c r="D386" i="147"/>
  <c r="F386" i="147" s="1"/>
  <c r="B386" i="147"/>
  <c r="H385" i="147"/>
  <c r="F385" i="147"/>
  <c r="E385" i="147"/>
  <c r="D385" i="147"/>
  <c r="B385" i="147"/>
  <c r="H384" i="147"/>
  <c r="E384" i="147"/>
  <c r="F384" i="147" s="1"/>
  <c r="D384" i="147"/>
  <c r="B384" i="147"/>
  <c r="H383" i="147"/>
  <c r="E383" i="147"/>
  <c r="F383" i="147" s="1"/>
  <c r="D383" i="147"/>
  <c r="B383" i="147"/>
  <c r="H382" i="147"/>
  <c r="E382" i="147"/>
  <c r="D382" i="147"/>
  <c r="B382" i="147"/>
  <c r="H381" i="147"/>
  <c r="E381" i="147"/>
  <c r="D381" i="147"/>
  <c r="B381" i="147"/>
  <c r="H380" i="147"/>
  <c r="E380" i="147"/>
  <c r="D380" i="147"/>
  <c r="B380" i="147"/>
  <c r="H379" i="147"/>
  <c r="E379" i="147"/>
  <c r="D379" i="147"/>
  <c r="B379" i="147"/>
  <c r="H378" i="147"/>
  <c r="E378" i="147"/>
  <c r="D378" i="147"/>
  <c r="F378" i="147" s="1"/>
  <c r="B378" i="147"/>
  <c r="H377" i="147"/>
  <c r="E377" i="147"/>
  <c r="F377" i="147" s="1"/>
  <c r="D377" i="147"/>
  <c r="B377" i="147"/>
  <c r="H376" i="147"/>
  <c r="E376" i="147"/>
  <c r="D376" i="147"/>
  <c r="F376" i="147" s="1"/>
  <c r="B376" i="147"/>
  <c r="H375" i="147"/>
  <c r="E375" i="147"/>
  <c r="D375" i="147"/>
  <c r="B375" i="147"/>
  <c r="H374" i="147"/>
  <c r="E374" i="147"/>
  <c r="D374" i="147"/>
  <c r="B374" i="147"/>
  <c r="H373" i="147"/>
  <c r="E373" i="147"/>
  <c r="D373" i="147"/>
  <c r="F373" i="147" s="1"/>
  <c r="B373" i="147"/>
  <c r="H372" i="147"/>
  <c r="E372" i="147"/>
  <c r="D372" i="147"/>
  <c r="F372" i="147" s="1"/>
  <c r="B372" i="147"/>
  <c r="H371" i="147"/>
  <c r="E371" i="147"/>
  <c r="D371" i="147"/>
  <c r="B371" i="147"/>
  <c r="H370" i="147"/>
  <c r="E370" i="147"/>
  <c r="D370" i="147"/>
  <c r="F370" i="147" s="1"/>
  <c r="B370" i="147"/>
  <c r="H369" i="147"/>
  <c r="F369" i="147"/>
  <c r="E369" i="147"/>
  <c r="D369" i="147"/>
  <c r="B369" i="147"/>
  <c r="H368" i="147"/>
  <c r="E368" i="147"/>
  <c r="F368" i="147" s="1"/>
  <c r="D368" i="147"/>
  <c r="B368" i="147"/>
  <c r="H367" i="147"/>
  <c r="E367" i="147"/>
  <c r="F367" i="147" s="1"/>
  <c r="D367" i="147"/>
  <c r="B367" i="147"/>
  <c r="H366" i="147"/>
  <c r="E366" i="147"/>
  <c r="D366" i="147"/>
  <c r="B366" i="147"/>
  <c r="H365" i="147"/>
  <c r="E365" i="147"/>
  <c r="D365" i="147"/>
  <c r="B365" i="147"/>
  <c r="H364" i="147"/>
  <c r="E364" i="147"/>
  <c r="D364" i="147"/>
  <c r="B364" i="147"/>
  <c r="H363" i="147"/>
  <c r="E363" i="147"/>
  <c r="D363" i="147"/>
  <c r="B363" i="147"/>
  <c r="H362" i="147"/>
  <c r="E362" i="147"/>
  <c r="D362" i="147"/>
  <c r="B362" i="147"/>
  <c r="H361" i="147"/>
  <c r="E361" i="147"/>
  <c r="F361" i="147" s="1"/>
  <c r="D361" i="147"/>
  <c r="B361" i="147"/>
  <c r="H360" i="147"/>
  <c r="F360" i="147"/>
  <c r="E360" i="147"/>
  <c r="D360" i="147"/>
  <c r="B360" i="147"/>
  <c r="H359" i="147"/>
  <c r="E359" i="147"/>
  <c r="D359" i="147"/>
  <c r="B359" i="147"/>
  <c r="H358" i="147"/>
  <c r="E358" i="147"/>
  <c r="D358" i="147"/>
  <c r="B358" i="147"/>
  <c r="H357" i="147"/>
  <c r="E357" i="147"/>
  <c r="D357" i="147"/>
  <c r="B357" i="147"/>
  <c r="H356" i="147"/>
  <c r="E356" i="147"/>
  <c r="D356" i="147"/>
  <c r="B356" i="147"/>
  <c r="H355" i="147"/>
  <c r="E355" i="147"/>
  <c r="D355" i="147"/>
  <c r="B355" i="147"/>
  <c r="H354" i="147"/>
  <c r="E354" i="147"/>
  <c r="D354" i="147"/>
  <c r="F354" i="147" s="1"/>
  <c r="B354" i="147"/>
  <c r="H353" i="147"/>
  <c r="E353" i="147"/>
  <c r="D353" i="147"/>
  <c r="F353" i="147" s="1"/>
  <c r="B353" i="147"/>
  <c r="H352" i="147"/>
  <c r="F352" i="147"/>
  <c r="E352" i="147"/>
  <c r="D352" i="147"/>
  <c r="B352" i="147"/>
  <c r="H351" i="147"/>
  <c r="E351" i="147"/>
  <c r="F351" i="147" s="1"/>
  <c r="D351" i="147"/>
  <c r="B351" i="147"/>
  <c r="H350" i="147"/>
  <c r="E350" i="147"/>
  <c r="D350" i="147"/>
  <c r="B350" i="147"/>
  <c r="H349" i="147"/>
  <c r="E349" i="147"/>
  <c r="D349" i="147"/>
  <c r="B349" i="147"/>
  <c r="H348" i="147"/>
  <c r="E348" i="147"/>
  <c r="D348" i="147"/>
  <c r="B348" i="147"/>
  <c r="H347" i="147"/>
  <c r="E347" i="147"/>
  <c r="D347" i="147"/>
  <c r="B347" i="147"/>
  <c r="H346" i="147"/>
  <c r="E346" i="147"/>
  <c r="D346" i="147"/>
  <c r="F346" i="147" s="1"/>
  <c r="B346" i="147"/>
  <c r="H345" i="147"/>
  <c r="E345" i="147"/>
  <c r="F345" i="147" s="1"/>
  <c r="D345" i="147"/>
  <c r="B345" i="147"/>
  <c r="H344" i="147"/>
  <c r="E344" i="147"/>
  <c r="D344" i="147"/>
  <c r="F344" i="147" s="1"/>
  <c r="B344" i="147"/>
  <c r="H343" i="147"/>
  <c r="F343" i="147"/>
  <c r="E343" i="147"/>
  <c r="D343" i="147"/>
  <c r="B343" i="147"/>
  <c r="H342" i="147"/>
  <c r="E342" i="147"/>
  <c r="D342" i="147"/>
  <c r="B342" i="147"/>
  <c r="H341" i="147"/>
  <c r="E341" i="147"/>
  <c r="D341" i="147"/>
  <c r="F341" i="147" s="1"/>
  <c r="B341" i="147"/>
  <c r="H340" i="147"/>
  <c r="E340" i="147"/>
  <c r="D340" i="147"/>
  <c r="B340" i="147"/>
  <c r="H339" i="147"/>
  <c r="E339" i="147"/>
  <c r="D339" i="147"/>
  <c r="B339" i="147"/>
  <c r="H338" i="147"/>
  <c r="E338" i="147"/>
  <c r="F338" i="147" s="1"/>
  <c r="D338" i="147"/>
  <c r="B338" i="147"/>
  <c r="H337" i="147"/>
  <c r="E337" i="147"/>
  <c r="D337" i="147"/>
  <c r="B337" i="147"/>
  <c r="H336" i="147"/>
  <c r="E336" i="147"/>
  <c r="D336" i="147"/>
  <c r="B336" i="147"/>
  <c r="H335" i="147"/>
  <c r="E335" i="147"/>
  <c r="F335" i="147" s="1"/>
  <c r="D335" i="147"/>
  <c r="B335" i="147"/>
  <c r="H334" i="147"/>
  <c r="E334" i="147"/>
  <c r="D334" i="147"/>
  <c r="B334" i="147"/>
  <c r="H333" i="147"/>
  <c r="F333" i="147"/>
  <c r="E333" i="147"/>
  <c r="D333" i="147"/>
  <c r="B333" i="147"/>
  <c r="H332" i="147"/>
  <c r="E332" i="147"/>
  <c r="D332" i="147"/>
  <c r="B332" i="147"/>
  <c r="H331" i="147"/>
  <c r="E331" i="147"/>
  <c r="D331" i="147"/>
  <c r="B331" i="147"/>
  <c r="H330" i="147"/>
  <c r="E330" i="147"/>
  <c r="D330" i="147"/>
  <c r="F330" i="147" s="1"/>
  <c r="B330" i="147"/>
  <c r="H329" i="147"/>
  <c r="E329" i="147"/>
  <c r="F329" i="147" s="1"/>
  <c r="D329" i="147"/>
  <c r="B329" i="147"/>
  <c r="H328" i="147"/>
  <c r="E328" i="147"/>
  <c r="D328" i="147"/>
  <c r="B328" i="147"/>
  <c r="H327" i="147"/>
  <c r="E327" i="147"/>
  <c r="F327" i="147" s="1"/>
  <c r="D327" i="147"/>
  <c r="B327" i="147"/>
  <c r="H326" i="147"/>
  <c r="E326" i="147"/>
  <c r="D326" i="147"/>
  <c r="B326" i="147"/>
  <c r="H325" i="147"/>
  <c r="E325" i="147"/>
  <c r="D325" i="147"/>
  <c r="B325" i="147"/>
  <c r="H324" i="147"/>
  <c r="E324" i="147"/>
  <c r="D324" i="147"/>
  <c r="B324" i="147"/>
  <c r="H323" i="147"/>
  <c r="E323" i="147"/>
  <c r="D323" i="147"/>
  <c r="B323" i="147"/>
  <c r="H322" i="147"/>
  <c r="E322" i="147"/>
  <c r="D322" i="147"/>
  <c r="F322" i="147" s="1"/>
  <c r="B322" i="147"/>
  <c r="H321" i="147"/>
  <c r="E321" i="147"/>
  <c r="D321" i="147"/>
  <c r="F321" i="147" s="1"/>
  <c r="B321" i="147"/>
  <c r="H320" i="147"/>
  <c r="E320" i="147"/>
  <c r="D320" i="147"/>
  <c r="F320" i="147" s="1"/>
  <c r="B320" i="147"/>
  <c r="H319" i="147"/>
  <c r="E319" i="147"/>
  <c r="D319" i="147"/>
  <c r="B319" i="147"/>
  <c r="H318" i="147"/>
  <c r="E318" i="147"/>
  <c r="D318" i="147"/>
  <c r="F318" i="147" s="1"/>
  <c r="B318" i="147"/>
  <c r="H317" i="147"/>
  <c r="E317" i="147"/>
  <c r="D317" i="147"/>
  <c r="F317" i="147" s="1"/>
  <c r="B317" i="147"/>
  <c r="H316" i="147"/>
  <c r="E316" i="147"/>
  <c r="D316" i="147"/>
  <c r="F316" i="147" s="1"/>
  <c r="B316" i="147"/>
  <c r="H315" i="147"/>
  <c r="E315" i="147"/>
  <c r="D315" i="147"/>
  <c r="B315" i="147"/>
  <c r="H314" i="147"/>
  <c r="E314" i="147"/>
  <c r="D314" i="147"/>
  <c r="F314" i="147" s="1"/>
  <c r="B314" i="147"/>
  <c r="H313" i="147"/>
  <c r="E313" i="147"/>
  <c r="D313" i="147"/>
  <c r="B313" i="147"/>
  <c r="H312" i="147"/>
  <c r="E312" i="147"/>
  <c r="D312" i="147"/>
  <c r="B312" i="147"/>
  <c r="H311" i="147"/>
  <c r="E311" i="147"/>
  <c r="D311" i="147"/>
  <c r="B311" i="147"/>
  <c r="H310" i="147"/>
  <c r="E310" i="147"/>
  <c r="D310" i="147"/>
  <c r="F310" i="147" s="1"/>
  <c r="B310" i="147"/>
  <c r="H309" i="147"/>
  <c r="E309" i="147"/>
  <c r="D309" i="147"/>
  <c r="F309" i="147" s="1"/>
  <c r="B309" i="147"/>
  <c r="H308" i="147"/>
  <c r="E308" i="147"/>
  <c r="D308" i="147"/>
  <c r="F308" i="147" s="1"/>
  <c r="B308" i="147"/>
  <c r="H307" i="147"/>
  <c r="E307" i="147"/>
  <c r="D307" i="147"/>
  <c r="B307" i="147"/>
  <c r="H306" i="147"/>
  <c r="E306" i="147"/>
  <c r="D306" i="147"/>
  <c r="B306" i="147"/>
  <c r="H305" i="147"/>
  <c r="F305" i="147"/>
  <c r="E305" i="147"/>
  <c r="D305" i="147"/>
  <c r="B305" i="147"/>
  <c r="H304" i="147"/>
  <c r="F304" i="147"/>
  <c r="E304" i="147"/>
  <c r="D304" i="147"/>
  <c r="B304" i="147"/>
  <c r="H303" i="147"/>
  <c r="E303" i="147"/>
  <c r="D303" i="147"/>
  <c r="B303" i="147"/>
  <c r="H302" i="147"/>
  <c r="E302" i="147"/>
  <c r="D302" i="147"/>
  <c r="B302" i="147"/>
  <c r="H301" i="147"/>
  <c r="E301" i="147"/>
  <c r="D301" i="147"/>
  <c r="B301" i="147"/>
  <c r="H300" i="147"/>
  <c r="E300" i="147"/>
  <c r="D300" i="147"/>
  <c r="B300" i="147"/>
  <c r="H299" i="147"/>
  <c r="E299" i="147"/>
  <c r="D299" i="147"/>
  <c r="B299" i="147"/>
  <c r="H298" i="147"/>
  <c r="E298" i="147"/>
  <c r="D298" i="147"/>
  <c r="F298" i="147" s="1"/>
  <c r="B298" i="147"/>
  <c r="H297" i="147"/>
  <c r="E297" i="147"/>
  <c r="D297" i="147"/>
  <c r="F297" i="147" s="1"/>
  <c r="B297" i="147"/>
  <c r="H296" i="147"/>
  <c r="E296" i="147"/>
  <c r="F296" i="147" s="1"/>
  <c r="D296" i="147"/>
  <c r="B296" i="147"/>
  <c r="H295" i="147"/>
  <c r="E295" i="147"/>
  <c r="D295" i="147"/>
  <c r="F295" i="147" s="1"/>
  <c r="B295" i="147"/>
  <c r="H294" i="147"/>
  <c r="E294" i="147"/>
  <c r="D294" i="147"/>
  <c r="B294" i="147"/>
  <c r="H293" i="147"/>
  <c r="F293" i="147"/>
  <c r="E293" i="147"/>
  <c r="D293" i="147"/>
  <c r="B293" i="147"/>
  <c r="H292" i="147"/>
  <c r="E292" i="147"/>
  <c r="D292" i="147"/>
  <c r="F292" i="147" s="1"/>
  <c r="B292" i="147"/>
  <c r="H291" i="147"/>
  <c r="E291" i="147"/>
  <c r="D291" i="147"/>
  <c r="B291" i="147"/>
  <c r="H290" i="147"/>
  <c r="E290" i="147"/>
  <c r="F290" i="147" s="1"/>
  <c r="D290" i="147"/>
  <c r="B290" i="147"/>
  <c r="H289" i="147"/>
  <c r="F289" i="147"/>
  <c r="E289" i="147"/>
  <c r="D289" i="147"/>
  <c r="B289" i="147"/>
  <c r="H288" i="147"/>
  <c r="E288" i="147"/>
  <c r="D288" i="147"/>
  <c r="B288" i="147"/>
  <c r="H287" i="147"/>
  <c r="E287" i="147"/>
  <c r="D287" i="147"/>
  <c r="F287" i="147" s="1"/>
  <c r="B287" i="147"/>
  <c r="H286" i="147"/>
  <c r="E286" i="147"/>
  <c r="D286" i="147"/>
  <c r="B286" i="147"/>
  <c r="H285" i="147"/>
  <c r="E285" i="147"/>
  <c r="D285" i="147"/>
  <c r="B285" i="147"/>
  <c r="H284" i="147"/>
  <c r="E284" i="147"/>
  <c r="D284" i="147"/>
  <c r="B284" i="147"/>
  <c r="H283" i="147"/>
  <c r="E283" i="147"/>
  <c r="D283" i="147"/>
  <c r="B283" i="147"/>
  <c r="H282" i="147"/>
  <c r="E282" i="147"/>
  <c r="F282" i="147" s="1"/>
  <c r="D282" i="147"/>
  <c r="B282" i="147"/>
  <c r="H281" i="147"/>
  <c r="E281" i="147"/>
  <c r="F281" i="147" s="1"/>
  <c r="D281" i="147"/>
  <c r="B281" i="147"/>
  <c r="H280" i="147"/>
  <c r="E280" i="147"/>
  <c r="F280" i="147" s="1"/>
  <c r="D280" i="147"/>
  <c r="B280" i="147"/>
  <c r="H279" i="147"/>
  <c r="E279" i="147"/>
  <c r="F279" i="147" s="1"/>
  <c r="D279" i="147"/>
  <c r="B279" i="147"/>
  <c r="H278" i="147"/>
  <c r="E278" i="147"/>
  <c r="D278" i="147"/>
  <c r="B278" i="147"/>
  <c r="H277" i="147"/>
  <c r="E277" i="147"/>
  <c r="D277" i="147"/>
  <c r="F277" i="147" s="1"/>
  <c r="B277" i="147"/>
  <c r="H276" i="147"/>
  <c r="E276" i="147"/>
  <c r="D276" i="147"/>
  <c r="B276" i="147"/>
  <c r="H275" i="147"/>
  <c r="E275" i="147"/>
  <c r="D275" i="147"/>
  <c r="B275" i="147"/>
  <c r="H274" i="147"/>
  <c r="E274" i="147"/>
  <c r="F274" i="147" s="1"/>
  <c r="D274" i="147"/>
  <c r="B274" i="147"/>
  <c r="H273" i="147"/>
  <c r="E273" i="147"/>
  <c r="D273" i="147"/>
  <c r="B273" i="147"/>
  <c r="H272" i="147"/>
  <c r="E272" i="147"/>
  <c r="D272" i="147"/>
  <c r="B272" i="147"/>
  <c r="H271" i="147"/>
  <c r="E271" i="147"/>
  <c r="F271" i="147" s="1"/>
  <c r="D271" i="147"/>
  <c r="B271" i="147"/>
  <c r="H270" i="147"/>
  <c r="E270" i="147"/>
  <c r="D270" i="147"/>
  <c r="B270" i="147"/>
  <c r="H269" i="147"/>
  <c r="E269" i="147"/>
  <c r="D269" i="147"/>
  <c r="F269" i="147" s="1"/>
  <c r="B269" i="147"/>
  <c r="H268" i="147"/>
  <c r="E268" i="147"/>
  <c r="D268" i="147"/>
  <c r="B268" i="147"/>
  <c r="H267" i="147"/>
  <c r="E267" i="147"/>
  <c r="D267" i="147"/>
  <c r="B267" i="147"/>
  <c r="H266" i="147"/>
  <c r="E266" i="147"/>
  <c r="D266" i="147"/>
  <c r="B266" i="147"/>
  <c r="H265" i="147"/>
  <c r="E265" i="147"/>
  <c r="D265" i="147"/>
  <c r="B265" i="147"/>
  <c r="H264" i="147"/>
  <c r="E264" i="147"/>
  <c r="D264" i="147"/>
  <c r="B264" i="147"/>
  <c r="H263" i="147"/>
  <c r="E263" i="147"/>
  <c r="F263" i="147" s="1"/>
  <c r="D263" i="147"/>
  <c r="B263" i="147"/>
  <c r="H262" i="147"/>
  <c r="E262" i="147"/>
  <c r="D262" i="147"/>
  <c r="B262" i="147"/>
  <c r="H261" i="147"/>
  <c r="E261" i="147"/>
  <c r="D261" i="147"/>
  <c r="F261" i="147" s="1"/>
  <c r="B261" i="147"/>
  <c r="H260" i="147"/>
  <c r="E260" i="147"/>
  <c r="D260" i="147"/>
  <c r="B260" i="147"/>
  <c r="H259" i="147"/>
  <c r="E259" i="147"/>
  <c r="D259" i="147"/>
  <c r="B259" i="147"/>
  <c r="H258" i="147"/>
  <c r="E258" i="147"/>
  <c r="D258" i="147"/>
  <c r="B258" i="147"/>
  <c r="H257" i="147"/>
  <c r="E257" i="147"/>
  <c r="D257" i="147"/>
  <c r="F257" i="147" s="1"/>
  <c r="B257" i="147"/>
  <c r="H256" i="147"/>
  <c r="E256" i="147"/>
  <c r="D256" i="147"/>
  <c r="F256" i="147" s="1"/>
  <c r="B256" i="147"/>
  <c r="H255" i="147"/>
  <c r="E255" i="147"/>
  <c r="D255" i="147"/>
  <c r="B255" i="147"/>
  <c r="H254" i="147"/>
  <c r="E254" i="147"/>
  <c r="D254" i="147"/>
  <c r="F254" i="147" s="1"/>
  <c r="B254" i="147"/>
  <c r="H253" i="147"/>
  <c r="F253" i="147"/>
  <c r="E253" i="147"/>
  <c r="D253" i="147"/>
  <c r="B253" i="147"/>
  <c r="H252" i="147"/>
  <c r="E252" i="147"/>
  <c r="D252" i="147"/>
  <c r="B252" i="147"/>
  <c r="H251" i="147"/>
  <c r="E251" i="147"/>
  <c r="D251" i="147"/>
  <c r="B251" i="147"/>
  <c r="H250" i="147"/>
  <c r="E250" i="147"/>
  <c r="D250" i="147"/>
  <c r="B250" i="147"/>
  <c r="H249" i="147"/>
  <c r="E249" i="147"/>
  <c r="D249" i="147"/>
  <c r="B249" i="147"/>
  <c r="H248" i="147"/>
  <c r="E248" i="147"/>
  <c r="F248" i="147" s="1"/>
  <c r="D248" i="147"/>
  <c r="B248" i="147"/>
  <c r="H247" i="147"/>
  <c r="E247" i="147"/>
  <c r="D247" i="147"/>
  <c r="B247" i="147"/>
  <c r="H246" i="147"/>
  <c r="E246" i="147"/>
  <c r="D246" i="147"/>
  <c r="B246" i="147"/>
  <c r="H245" i="147"/>
  <c r="E245" i="147"/>
  <c r="D245" i="147"/>
  <c r="F245" i="147" s="1"/>
  <c r="B245" i="147"/>
  <c r="H244" i="147"/>
  <c r="E244" i="147"/>
  <c r="D244" i="147"/>
  <c r="B244" i="147"/>
  <c r="H243" i="147"/>
  <c r="E243" i="147"/>
  <c r="D243" i="147"/>
  <c r="B243" i="147"/>
  <c r="H242" i="147"/>
  <c r="E242" i="147"/>
  <c r="D242" i="147"/>
  <c r="F242" i="147" s="1"/>
  <c r="B242" i="147"/>
  <c r="H241" i="147"/>
  <c r="E241" i="147"/>
  <c r="F241" i="147" s="1"/>
  <c r="D241" i="147"/>
  <c r="B241" i="147"/>
  <c r="H240" i="147"/>
  <c r="E240" i="147"/>
  <c r="D240" i="147"/>
  <c r="B240" i="147"/>
  <c r="H239" i="147"/>
  <c r="E239" i="147"/>
  <c r="D239" i="147"/>
  <c r="B239" i="147"/>
  <c r="H238" i="147"/>
  <c r="E238" i="147"/>
  <c r="D238" i="147"/>
  <c r="F238" i="147" s="1"/>
  <c r="B238" i="147"/>
  <c r="H237" i="147"/>
  <c r="E237" i="147"/>
  <c r="D237" i="147"/>
  <c r="B237" i="147"/>
  <c r="H236" i="147"/>
  <c r="E236" i="147"/>
  <c r="D236" i="147"/>
  <c r="F236" i="147" s="1"/>
  <c r="B236" i="147"/>
  <c r="H235" i="147"/>
  <c r="E235" i="147"/>
  <c r="D235" i="147"/>
  <c r="B235" i="147"/>
  <c r="H234" i="147"/>
  <c r="F234" i="147"/>
  <c r="E234" i="147"/>
  <c r="D234" i="147"/>
  <c r="B234" i="147"/>
  <c r="H233" i="147"/>
  <c r="E233" i="147"/>
  <c r="F233" i="147" s="1"/>
  <c r="D233" i="147"/>
  <c r="B233" i="147"/>
  <c r="H232" i="147"/>
  <c r="E232" i="147"/>
  <c r="F232" i="147" s="1"/>
  <c r="D232" i="147"/>
  <c r="B232" i="147"/>
  <c r="H231" i="147"/>
  <c r="E231" i="147"/>
  <c r="D231" i="147"/>
  <c r="B231" i="147"/>
  <c r="H230" i="147"/>
  <c r="E230" i="147"/>
  <c r="D230" i="147"/>
  <c r="B230" i="147"/>
  <c r="H229" i="147"/>
  <c r="E229" i="147"/>
  <c r="D229" i="147"/>
  <c r="B229" i="147"/>
  <c r="H228" i="147"/>
  <c r="E228" i="147"/>
  <c r="D228" i="147"/>
  <c r="B228" i="147"/>
  <c r="H227" i="147"/>
  <c r="E227" i="147"/>
  <c r="D227" i="147"/>
  <c r="B227" i="147"/>
  <c r="H226" i="147"/>
  <c r="E226" i="147"/>
  <c r="F226" i="147" s="1"/>
  <c r="D226" i="147"/>
  <c r="B226" i="147"/>
  <c r="H225" i="147"/>
  <c r="E225" i="147"/>
  <c r="F225" i="147" s="1"/>
  <c r="D225" i="147"/>
  <c r="B225" i="147"/>
  <c r="H224" i="147"/>
  <c r="F224" i="147"/>
  <c r="E224" i="147"/>
  <c r="D224" i="147"/>
  <c r="B224" i="147"/>
  <c r="H223" i="147"/>
  <c r="E223" i="147"/>
  <c r="D223" i="147"/>
  <c r="F223" i="147" s="1"/>
  <c r="B223" i="147"/>
  <c r="H222" i="147"/>
  <c r="E222" i="147"/>
  <c r="D222" i="147"/>
  <c r="B222" i="147"/>
  <c r="H221" i="147"/>
  <c r="E221" i="147"/>
  <c r="D221" i="147"/>
  <c r="B221" i="147"/>
  <c r="H220" i="147"/>
  <c r="E220" i="147"/>
  <c r="D220" i="147"/>
  <c r="B220" i="147"/>
  <c r="H219" i="147"/>
  <c r="E219" i="147"/>
  <c r="D219" i="147"/>
  <c r="B219" i="147"/>
  <c r="H218" i="147"/>
  <c r="E218" i="147"/>
  <c r="D218" i="147"/>
  <c r="F218" i="147" s="1"/>
  <c r="B218" i="147"/>
  <c r="H217" i="147"/>
  <c r="E217" i="147"/>
  <c r="D217" i="147"/>
  <c r="F217" i="147" s="1"/>
  <c r="B217" i="147"/>
  <c r="H216" i="147"/>
  <c r="F216" i="147"/>
  <c r="E216" i="147"/>
  <c r="D216" i="147"/>
  <c r="B216" i="147"/>
  <c r="H215" i="147"/>
  <c r="E215" i="147"/>
  <c r="D215" i="147"/>
  <c r="B215" i="147"/>
  <c r="H214" i="147"/>
  <c r="E214" i="147"/>
  <c r="D214" i="147"/>
  <c r="B214" i="147"/>
  <c r="H213" i="147"/>
  <c r="E213" i="147"/>
  <c r="D213" i="147"/>
  <c r="B213" i="147"/>
  <c r="H212" i="147"/>
  <c r="E212" i="147"/>
  <c r="D212" i="147"/>
  <c r="B212" i="147"/>
  <c r="H211" i="147"/>
  <c r="E211" i="147"/>
  <c r="D211" i="147"/>
  <c r="B211" i="147"/>
  <c r="H210" i="147"/>
  <c r="E210" i="147"/>
  <c r="F210" i="147" s="1"/>
  <c r="D210" i="147"/>
  <c r="B210" i="147"/>
  <c r="H209" i="147"/>
  <c r="E209" i="147"/>
  <c r="F209" i="147" s="1"/>
  <c r="D209" i="147"/>
  <c r="B209" i="147"/>
  <c r="H208" i="147"/>
  <c r="E208" i="147"/>
  <c r="D208" i="147"/>
  <c r="F208" i="147" s="1"/>
  <c r="B208" i="147"/>
  <c r="H207" i="147"/>
  <c r="E207" i="147"/>
  <c r="F207" i="147" s="1"/>
  <c r="D207" i="147"/>
  <c r="B207" i="147"/>
  <c r="H206" i="147"/>
  <c r="E206" i="147"/>
  <c r="D206" i="147"/>
  <c r="B206" i="147"/>
  <c r="H205" i="147"/>
  <c r="E205" i="147"/>
  <c r="D205" i="147"/>
  <c r="B205" i="147"/>
  <c r="H204" i="147"/>
  <c r="E204" i="147"/>
  <c r="D204" i="147"/>
  <c r="B204" i="147"/>
  <c r="H203" i="147"/>
  <c r="E203" i="147"/>
  <c r="F203" i="147" s="1"/>
  <c r="D203" i="147"/>
  <c r="B203" i="147"/>
  <c r="H202" i="147"/>
  <c r="E202" i="147"/>
  <c r="D202" i="147"/>
  <c r="F202" i="147" s="1"/>
  <c r="B202" i="147"/>
  <c r="H201" i="147"/>
  <c r="E201" i="147"/>
  <c r="F201" i="147" s="1"/>
  <c r="D201" i="147"/>
  <c r="B201" i="147"/>
  <c r="H200" i="147"/>
  <c r="E200" i="147"/>
  <c r="D200" i="147"/>
  <c r="F200" i="147" s="1"/>
  <c r="B200" i="147"/>
  <c r="H199" i="147"/>
  <c r="E199" i="147"/>
  <c r="F199" i="147" s="1"/>
  <c r="D199" i="147"/>
  <c r="B199" i="147"/>
  <c r="H198" i="147"/>
  <c r="E198" i="147"/>
  <c r="D198" i="147"/>
  <c r="B198" i="147"/>
  <c r="H197" i="147"/>
  <c r="E197" i="147"/>
  <c r="D197" i="147"/>
  <c r="B197" i="147"/>
  <c r="H196" i="147"/>
  <c r="E196" i="147"/>
  <c r="D196" i="147"/>
  <c r="B196" i="147"/>
  <c r="H195" i="147"/>
  <c r="E195" i="147"/>
  <c r="D195" i="147"/>
  <c r="B195" i="147"/>
  <c r="H194" i="147"/>
  <c r="E194" i="147"/>
  <c r="F194" i="147" s="1"/>
  <c r="D194" i="147"/>
  <c r="B194" i="147"/>
  <c r="H193" i="147"/>
  <c r="E193" i="147"/>
  <c r="F193" i="147" s="1"/>
  <c r="D193" i="147"/>
  <c r="B193" i="147"/>
  <c r="H192" i="147"/>
  <c r="F192" i="147"/>
  <c r="E192" i="147"/>
  <c r="D192" i="147"/>
  <c r="B192" i="147"/>
  <c r="H191" i="147"/>
  <c r="E191" i="147"/>
  <c r="F191" i="147" s="1"/>
  <c r="D191" i="147"/>
  <c r="B191" i="147"/>
  <c r="H190" i="147"/>
  <c r="E190" i="147"/>
  <c r="D190" i="147"/>
  <c r="B190" i="147"/>
  <c r="H189" i="147"/>
  <c r="E189" i="147"/>
  <c r="D189" i="147"/>
  <c r="F189" i="147" s="1"/>
  <c r="B189" i="147"/>
  <c r="H188" i="147"/>
  <c r="E188" i="147"/>
  <c r="D188" i="147"/>
  <c r="B188" i="147"/>
  <c r="H187" i="147"/>
  <c r="E187" i="147"/>
  <c r="F187" i="147" s="1"/>
  <c r="D187" i="147"/>
  <c r="B187" i="147"/>
  <c r="H186" i="147"/>
  <c r="E186" i="147"/>
  <c r="D186" i="147"/>
  <c r="B186" i="147"/>
  <c r="H185" i="147"/>
  <c r="E185" i="147"/>
  <c r="D185" i="147"/>
  <c r="F185" i="147" s="1"/>
  <c r="B185" i="147"/>
  <c r="H184" i="147"/>
  <c r="E184" i="147"/>
  <c r="F184" i="147" s="1"/>
  <c r="D184" i="147"/>
  <c r="B184" i="147"/>
  <c r="H183" i="147"/>
  <c r="E183" i="147"/>
  <c r="D183" i="147"/>
  <c r="B183" i="147"/>
  <c r="H182" i="147"/>
  <c r="E182" i="147"/>
  <c r="D182" i="147"/>
  <c r="B182" i="147"/>
  <c r="H181" i="147"/>
  <c r="E181" i="147"/>
  <c r="D181" i="147"/>
  <c r="F181" i="147" s="1"/>
  <c r="B181" i="147"/>
  <c r="H180" i="147"/>
  <c r="E180" i="147"/>
  <c r="D180" i="147"/>
  <c r="B180" i="147"/>
  <c r="H179" i="147"/>
  <c r="E179" i="147"/>
  <c r="D179" i="147"/>
  <c r="B179" i="147"/>
  <c r="H178" i="147"/>
  <c r="E178" i="147"/>
  <c r="D178" i="147"/>
  <c r="B178" i="147"/>
  <c r="H177" i="147"/>
  <c r="E177" i="147"/>
  <c r="D177" i="147"/>
  <c r="B177" i="147"/>
  <c r="H176" i="147"/>
  <c r="E176" i="147"/>
  <c r="D176" i="147"/>
  <c r="B176" i="147"/>
  <c r="H175" i="147"/>
  <c r="E175" i="147"/>
  <c r="D175" i="147"/>
  <c r="B175" i="147"/>
  <c r="H174" i="147"/>
  <c r="E174" i="147"/>
  <c r="D174" i="147"/>
  <c r="B174" i="147"/>
  <c r="H173" i="147"/>
  <c r="E173" i="147"/>
  <c r="D173" i="147"/>
  <c r="B173" i="147"/>
  <c r="H172" i="147"/>
  <c r="E172" i="147"/>
  <c r="D172" i="147"/>
  <c r="B172" i="147"/>
  <c r="H171" i="147"/>
  <c r="E171" i="147"/>
  <c r="F171" i="147" s="1"/>
  <c r="B171" i="147"/>
  <c r="H170" i="147"/>
  <c r="E170" i="147"/>
  <c r="D170" i="147"/>
  <c r="B170" i="147"/>
  <c r="H169" i="147"/>
  <c r="E169" i="147"/>
  <c r="D169" i="147"/>
  <c r="B169" i="147"/>
  <c r="H168" i="147"/>
  <c r="E168" i="147"/>
  <c r="D168" i="147"/>
  <c r="F168" i="147" s="1"/>
  <c r="B168" i="147"/>
  <c r="H167" i="147"/>
  <c r="E167" i="147"/>
  <c r="D167" i="147"/>
  <c r="B167" i="147"/>
  <c r="H166" i="147"/>
  <c r="E166" i="147"/>
  <c r="D166" i="147"/>
  <c r="B166" i="147"/>
  <c r="H165" i="147"/>
  <c r="E165" i="147"/>
  <c r="D165" i="147"/>
  <c r="F165" i="147" s="1"/>
  <c r="B165" i="147"/>
  <c r="H164" i="147"/>
  <c r="E164" i="147"/>
  <c r="D164" i="147"/>
  <c r="B164" i="147"/>
  <c r="H163" i="147"/>
  <c r="E163" i="147"/>
  <c r="D163" i="147"/>
  <c r="B163" i="147"/>
  <c r="H162" i="147"/>
  <c r="E162" i="147"/>
  <c r="B162" i="147"/>
  <c r="H161" i="147"/>
  <c r="E161" i="147"/>
  <c r="D161" i="147"/>
  <c r="B161" i="147"/>
  <c r="H160" i="147"/>
  <c r="E160" i="147"/>
  <c r="D160" i="147"/>
  <c r="B160" i="147"/>
  <c r="H159" i="147"/>
  <c r="E159" i="147"/>
  <c r="D159" i="147"/>
  <c r="B159" i="147"/>
  <c r="H158" i="147"/>
  <c r="E158" i="147"/>
  <c r="D158" i="147"/>
  <c r="B158" i="147"/>
  <c r="H157" i="147"/>
  <c r="E157" i="147"/>
  <c r="D157" i="147"/>
  <c r="B157" i="147"/>
  <c r="H156" i="147"/>
  <c r="E156" i="147"/>
  <c r="D156" i="147"/>
  <c r="B156" i="147"/>
  <c r="H155" i="147"/>
  <c r="E155" i="147"/>
  <c r="D155" i="147"/>
  <c r="B155" i="147"/>
  <c r="H154" i="147"/>
  <c r="E154" i="147"/>
  <c r="D154" i="147"/>
  <c r="B154" i="147"/>
  <c r="H153" i="147"/>
  <c r="E153" i="147"/>
  <c r="D153" i="147"/>
  <c r="F153" i="147" s="1"/>
  <c r="B153" i="147"/>
  <c r="H152" i="147"/>
  <c r="E152" i="147"/>
  <c r="D152" i="147"/>
  <c r="F152" i="147" s="1"/>
  <c r="B152" i="147"/>
  <c r="H151" i="147"/>
  <c r="E151" i="147"/>
  <c r="D151" i="147"/>
  <c r="B151" i="147"/>
  <c r="H150" i="147"/>
  <c r="E150" i="147"/>
  <c r="D150" i="147"/>
  <c r="B150" i="147"/>
  <c r="H149" i="147"/>
  <c r="E149" i="147"/>
  <c r="D149" i="147"/>
  <c r="B149" i="147"/>
  <c r="H148" i="147"/>
  <c r="E148" i="147"/>
  <c r="D148" i="147"/>
  <c r="B148" i="147"/>
  <c r="H147" i="147"/>
  <c r="E147" i="147"/>
  <c r="D147" i="147"/>
  <c r="B147" i="147"/>
  <c r="H146" i="147"/>
  <c r="E146" i="147"/>
  <c r="D146" i="147"/>
  <c r="B146" i="147"/>
  <c r="H145" i="147"/>
  <c r="E145" i="147"/>
  <c r="D145" i="147"/>
  <c r="B145" i="147"/>
  <c r="H144" i="147"/>
  <c r="E144" i="147"/>
  <c r="D144" i="147"/>
  <c r="F144" i="147" s="1"/>
  <c r="B144" i="147"/>
  <c r="H143" i="147"/>
  <c r="E143" i="147"/>
  <c r="D143" i="147"/>
  <c r="B143" i="147"/>
  <c r="H142" i="147"/>
  <c r="E142" i="147"/>
  <c r="D142" i="147"/>
  <c r="B142" i="147"/>
  <c r="H141" i="147"/>
  <c r="E141" i="147"/>
  <c r="D141" i="147"/>
  <c r="F141" i="147" s="1"/>
  <c r="B141" i="147"/>
  <c r="H140" i="147"/>
  <c r="E140" i="147"/>
  <c r="D140" i="147"/>
  <c r="B140" i="147"/>
  <c r="H139" i="147"/>
  <c r="E139" i="147"/>
  <c r="D139" i="147"/>
  <c r="B139" i="147"/>
  <c r="H138" i="147"/>
  <c r="E138" i="147"/>
  <c r="D138" i="147"/>
  <c r="B138" i="147"/>
  <c r="H137" i="147"/>
  <c r="E137" i="147"/>
  <c r="D137" i="147"/>
  <c r="F137" i="147" s="1"/>
  <c r="B137" i="147"/>
  <c r="H136" i="147"/>
  <c r="E136" i="147"/>
  <c r="D136" i="147"/>
  <c r="F136" i="147" s="1"/>
  <c r="B136" i="147"/>
  <c r="H135" i="147"/>
  <c r="E135" i="147"/>
  <c r="D135" i="147"/>
  <c r="B135" i="147"/>
  <c r="H134" i="147"/>
  <c r="E134" i="147"/>
  <c r="D134" i="147"/>
  <c r="B134" i="147"/>
  <c r="H133" i="147"/>
  <c r="E133" i="147"/>
  <c r="D133" i="147"/>
  <c r="B133" i="147"/>
  <c r="H132" i="147"/>
  <c r="E132" i="147"/>
  <c r="D132" i="147"/>
  <c r="F132" i="147" s="1"/>
  <c r="B132" i="147"/>
  <c r="H131" i="147"/>
  <c r="E131" i="147"/>
  <c r="D131" i="147"/>
  <c r="B131" i="147"/>
  <c r="H130" i="147"/>
  <c r="E130" i="147"/>
  <c r="D130" i="147"/>
  <c r="B130" i="147"/>
  <c r="H129" i="147"/>
  <c r="E129" i="147"/>
  <c r="D129" i="147"/>
  <c r="B129" i="147"/>
  <c r="H128" i="147"/>
  <c r="E128" i="147"/>
  <c r="D128" i="147"/>
  <c r="F128" i="147" s="1"/>
  <c r="B128" i="147"/>
  <c r="H127" i="147"/>
  <c r="E127" i="147"/>
  <c r="D127" i="147"/>
  <c r="B127" i="147"/>
  <c r="H126" i="147"/>
  <c r="E126" i="147"/>
  <c r="D126" i="147"/>
  <c r="B126" i="147"/>
  <c r="H125" i="147"/>
  <c r="E125" i="147"/>
  <c r="D125" i="147"/>
  <c r="F125" i="147" s="1"/>
  <c r="B125" i="147"/>
  <c r="H124" i="147"/>
  <c r="E124" i="147"/>
  <c r="D124" i="147"/>
  <c r="B124" i="147"/>
  <c r="H123" i="147"/>
  <c r="E123" i="147"/>
  <c r="D123" i="147"/>
  <c r="B123" i="147"/>
  <c r="H122" i="147"/>
  <c r="E122" i="147"/>
  <c r="D122" i="147"/>
  <c r="B122" i="147"/>
  <c r="H121" i="147"/>
  <c r="E121" i="147"/>
  <c r="D121" i="147"/>
  <c r="B121" i="147"/>
  <c r="H120" i="147"/>
  <c r="E120" i="147"/>
  <c r="D120" i="147"/>
  <c r="B120" i="147"/>
  <c r="H119" i="147"/>
  <c r="E119" i="147"/>
  <c r="D119" i="147"/>
  <c r="B119" i="147"/>
  <c r="H118" i="147"/>
  <c r="E118" i="147"/>
  <c r="D118" i="147"/>
  <c r="B118" i="147"/>
  <c r="H117" i="147"/>
  <c r="E117" i="147"/>
  <c r="D117" i="147"/>
  <c r="B117" i="147"/>
  <c r="H116" i="147"/>
  <c r="E116" i="147"/>
  <c r="D116" i="147"/>
  <c r="B116" i="147"/>
  <c r="H115" i="147"/>
  <c r="E115" i="147"/>
  <c r="D115" i="147"/>
  <c r="B115" i="147"/>
  <c r="H114" i="147"/>
  <c r="E114" i="147"/>
  <c r="D114" i="147"/>
  <c r="B114" i="147"/>
  <c r="H113" i="147"/>
  <c r="E113" i="147"/>
  <c r="D113" i="147"/>
  <c r="B113" i="147"/>
  <c r="H112" i="147"/>
  <c r="E112" i="147"/>
  <c r="D112" i="147"/>
  <c r="B112" i="147"/>
  <c r="H111" i="147"/>
  <c r="E111" i="147"/>
  <c r="D111" i="147"/>
  <c r="B111" i="147"/>
  <c r="H110" i="147"/>
  <c r="E110" i="147"/>
  <c r="D110" i="147"/>
  <c r="B110" i="147"/>
  <c r="H109" i="147"/>
  <c r="E109" i="147"/>
  <c r="D109" i="147"/>
  <c r="B109" i="147"/>
  <c r="H108" i="147"/>
  <c r="E108" i="147"/>
  <c r="D108" i="147"/>
  <c r="B108" i="147"/>
  <c r="H107" i="147"/>
  <c r="E107" i="147"/>
  <c r="D107" i="147"/>
  <c r="B107" i="147"/>
  <c r="H106" i="147"/>
  <c r="E106" i="147"/>
  <c r="D106" i="147"/>
  <c r="B106" i="147"/>
  <c r="H105" i="147"/>
  <c r="E105" i="147"/>
  <c r="D105" i="147"/>
  <c r="B105" i="147"/>
  <c r="H104" i="147"/>
  <c r="E104" i="147"/>
  <c r="D104" i="147"/>
  <c r="B104" i="147"/>
  <c r="H103" i="147"/>
  <c r="E103" i="147"/>
  <c r="D103" i="147"/>
  <c r="B103" i="147"/>
  <c r="H102" i="147"/>
  <c r="E102" i="147"/>
  <c r="B102" i="147"/>
  <c r="H101" i="147"/>
  <c r="E101" i="147"/>
  <c r="D101" i="147"/>
  <c r="B101" i="147"/>
  <c r="H100" i="147"/>
  <c r="E100" i="147"/>
  <c r="D100" i="147"/>
  <c r="B100" i="147"/>
  <c r="H99" i="147"/>
  <c r="E99" i="147"/>
  <c r="D99" i="147"/>
  <c r="B99" i="147"/>
  <c r="H98" i="147"/>
  <c r="E98" i="147"/>
  <c r="D98" i="147"/>
  <c r="B98" i="147"/>
  <c r="H97" i="147"/>
  <c r="E97" i="147"/>
  <c r="D97" i="147"/>
  <c r="B97" i="147"/>
  <c r="H96" i="147"/>
  <c r="E96" i="147"/>
  <c r="D96" i="147"/>
  <c r="B96" i="147"/>
  <c r="H95" i="147"/>
  <c r="E95" i="147"/>
  <c r="D95" i="147"/>
  <c r="B95" i="147"/>
  <c r="H94" i="147"/>
  <c r="E94" i="147"/>
  <c r="D94" i="147"/>
  <c r="B94" i="147"/>
  <c r="H93" i="147"/>
  <c r="E93" i="147"/>
  <c r="D93" i="147"/>
  <c r="B93" i="147"/>
  <c r="H92" i="147"/>
  <c r="E92" i="147"/>
  <c r="D92" i="147"/>
  <c r="B92" i="147"/>
  <c r="H91" i="147"/>
  <c r="E91" i="147"/>
  <c r="D91" i="147"/>
  <c r="B91" i="147"/>
  <c r="H90" i="147"/>
  <c r="E90" i="147"/>
  <c r="D90" i="147"/>
  <c r="B90" i="147"/>
  <c r="H89" i="147"/>
  <c r="E89" i="147"/>
  <c r="D89" i="147"/>
  <c r="B89" i="147"/>
  <c r="H88" i="147"/>
  <c r="E88" i="147"/>
  <c r="D88" i="147"/>
  <c r="B88" i="147"/>
  <c r="H87" i="147"/>
  <c r="E87" i="147"/>
  <c r="D87" i="147"/>
  <c r="B87" i="147"/>
  <c r="H86" i="147"/>
  <c r="E86" i="147"/>
  <c r="D86" i="147"/>
  <c r="B86" i="147"/>
  <c r="H85" i="147"/>
  <c r="E85" i="147"/>
  <c r="D85" i="147"/>
  <c r="B85" i="147"/>
  <c r="H84" i="147"/>
  <c r="E84" i="147"/>
  <c r="D84" i="147"/>
  <c r="B84" i="147"/>
  <c r="H83" i="147"/>
  <c r="E83" i="147"/>
  <c r="D83" i="147"/>
  <c r="B83" i="147"/>
  <c r="H82" i="147"/>
  <c r="E82" i="147"/>
  <c r="D82" i="147"/>
  <c r="B82" i="147"/>
  <c r="H81" i="147"/>
  <c r="E81" i="147"/>
  <c r="D81" i="147"/>
  <c r="B81" i="147"/>
  <c r="H80" i="147"/>
  <c r="E80" i="147"/>
  <c r="D80" i="147"/>
  <c r="B80" i="147"/>
  <c r="H79" i="147"/>
  <c r="E79" i="147"/>
  <c r="D79" i="147"/>
  <c r="B79" i="147"/>
  <c r="H78" i="147"/>
  <c r="E78" i="147"/>
  <c r="D78" i="147"/>
  <c r="B78" i="147"/>
  <c r="H77" i="147"/>
  <c r="E77" i="147"/>
  <c r="D77" i="147"/>
  <c r="B77" i="147"/>
  <c r="H76" i="147"/>
  <c r="E76" i="147"/>
  <c r="D76" i="147"/>
  <c r="B76" i="147"/>
  <c r="H75" i="147"/>
  <c r="E75" i="147"/>
  <c r="D75" i="147"/>
  <c r="B75" i="147"/>
  <c r="H74" i="147"/>
  <c r="E74" i="147"/>
  <c r="D74" i="147"/>
  <c r="B74" i="147"/>
  <c r="H73" i="147"/>
  <c r="E73" i="147"/>
  <c r="D73" i="147"/>
  <c r="B73" i="147"/>
  <c r="H72" i="147"/>
  <c r="E72" i="147"/>
  <c r="D72" i="147"/>
  <c r="B72" i="147"/>
  <c r="H71" i="147"/>
  <c r="E71" i="147"/>
  <c r="D71" i="147"/>
  <c r="B71" i="147"/>
  <c r="H70" i="147"/>
  <c r="E70" i="147"/>
  <c r="D70" i="147"/>
  <c r="B70" i="147"/>
  <c r="H69" i="147"/>
  <c r="E69" i="147"/>
  <c r="D69" i="147"/>
  <c r="B69" i="147"/>
  <c r="H68" i="147"/>
  <c r="E68" i="147"/>
  <c r="D68" i="147"/>
  <c r="B68" i="147"/>
  <c r="H67" i="147"/>
  <c r="E67" i="147"/>
  <c r="D67" i="147"/>
  <c r="B67" i="147"/>
  <c r="H66" i="147"/>
  <c r="E66" i="147"/>
  <c r="D66" i="147"/>
  <c r="B66" i="147"/>
  <c r="H65" i="147"/>
  <c r="E65" i="147"/>
  <c r="D65" i="147"/>
  <c r="B65" i="147"/>
  <c r="H64" i="147"/>
  <c r="E64" i="147"/>
  <c r="D64" i="147"/>
  <c r="B64" i="147"/>
  <c r="H63" i="147"/>
  <c r="E63" i="147"/>
  <c r="D63" i="147"/>
  <c r="B63" i="147"/>
  <c r="H62" i="147"/>
  <c r="E62" i="147"/>
  <c r="D62" i="147"/>
  <c r="B62" i="147"/>
  <c r="H61" i="147"/>
  <c r="E61" i="147"/>
  <c r="D61" i="147"/>
  <c r="B61" i="147"/>
  <c r="H60" i="147"/>
  <c r="E60" i="147"/>
  <c r="D60" i="147"/>
  <c r="B60" i="147"/>
  <c r="H59" i="147"/>
  <c r="E59" i="147"/>
  <c r="D59" i="147"/>
  <c r="B59" i="147"/>
  <c r="H58" i="147"/>
  <c r="E58" i="147"/>
  <c r="D58" i="147"/>
  <c r="B58" i="147"/>
  <c r="H57" i="147"/>
  <c r="E57" i="147"/>
  <c r="D57" i="147"/>
  <c r="B57" i="147"/>
  <c r="H56" i="147"/>
  <c r="E56" i="147"/>
  <c r="D56" i="147"/>
  <c r="B56" i="147"/>
  <c r="H55" i="147"/>
  <c r="E55" i="147"/>
  <c r="D55" i="147"/>
  <c r="B55" i="147"/>
  <c r="H54" i="147"/>
  <c r="E54" i="147"/>
  <c r="D54" i="147"/>
  <c r="B54" i="147"/>
  <c r="H53" i="147"/>
  <c r="E53" i="147"/>
  <c r="D53" i="147"/>
  <c r="B53" i="147"/>
  <c r="H52" i="147"/>
  <c r="E52" i="147"/>
  <c r="D52" i="147"/>
  <c r="B52" i="147"/>
  <c r="H51" i="147"/>
  <c r="E51" i="147"/>
  <c r="D51" i="147"/>
  <c r="B51" i="147"/>
  <c r="H50" i="147"/>
  <c r="E50" i="147"/>
  <c r="D50" i="147"/>
  <c r="B50" i="147"/>
  <c r="H49" i="147"/>
  <c r="E49" i="147"/>
  <c r="D49" i="147"/>
  <c r="B49" i="147"/>
  <c r="H48" i="147"/>
  <c r="E48" i="147"/>
  <c r="D48" i="147"/>
  <c r="B48" i="147"/>
  <c r="H47" i="147"/>
  <c r="E47" i="147"/>
  <c r="D47" i="147"/>
  <c r="B47" i="147"/>
  <c r="H46" i="147"/>
  <c r="E46" i="147"/>
  <c r="D46" i="147"/>
  <c r="B46" i="147"/>
  <c r="H45" i="147"/>
  <c r="E45" i="147"/>
  <c r="D45" i="147"/>
  <c r="B45" i="147"/>
  <c r="H44" i="147"/>
  <c r="E44" i="147"/>
  <c r="D44" i="147"/>
  <c r="B44" i="147"/>
  <c r="H43" i="147"/>
  <c r="E43" i="147"/>
  <c r="D43" i="147"/>
  <c r="B43" i="147"/>
  <c r="H42" i="147"/>
  <c r="E42" i="147"/>
  <c r="D42" i="147"/>
  <c r="B42" i="147"/>
  <c r="H41" i="147"/>
  <c r="E41" i="147"/>
  <c r="D41" i="147"/>
  <c r="B41" i="147"/>
  <c r="H40" i="147"/>
  <c r="E40" i="147"/>
  <c r="D40" i="147"/>
  <c r="B40" i="147"/>
  <c r="H39" i="147"/>
  <c r="E39" i="147"/>
  <c r="D39" i="147"/>
  <c r="B39" i="147"/>
  <c r="H38" i="147"/>
  <c r="E38" i="147"/>
  <c r="D38" i="147"/>
  <c r="B38" i="147"/>
  <c r="H37" i="147"/>
  <c r="E37" i="147"/>
  <c r="D37" i="147"/>
  <c r="B37" i="147"/>
  <c r="H36" i="147"/>
  <c r="E36" i="147"/>
  <c r="D36" i="147"/>
  <c r="B36" i="147"/>
  <c r="H35" i="147"/>
  <c r="E35" i="147"/>
  <c r="D35" i="147"/>
  <c r="B35" i="147"/>
  <c r="H34" i="147"/>
  <c r="E34" i="147"/>
  <c r="D34" i="147"/>
  <c r="F34" i="147" s="1"/>
  <c r="B34" i="147"/>
  <c r="H33" i="147"/>
  <c r="E33" i="147"/>
  <c r="D33" i="147"/>
  <c r="B33" i="147"/>
  <c r="H32" i="147"/>
  <c r="E32" i="147"/>
  <c r="D32" i="147"/>
  <c r="B32" i="147"/>
  <c r="H31" i="147"/>
  <c r="E31" i="147"/>
  <c r="D31" i="147"/>
  <c r="B31" i="147"/>
  <c r="H30" i="147"/>
  <c r="E30" i="147"/>
  <c r="D30" i="147"/>
  <c r="B30" i="147"/>
  <c r="H29" i="147"/>
  <c r="E29" i="147"/>
  <c r="D29" i="147"/>
  <c r="B29" i="147"/>
  <c r="H28" i="147"/>
  <c r="E28" i="147"/>
  <c r="D28" i="147"/>
  <c r="B28" i="147"/>
  <c r="H27" i="147"/>
  <c r="E27" i="147"/>
  <c r="D27" i="147"/>
  <c r="B27" i="147"/>
  <c r="H26" i="147"/>
  <c r="E26" i="147"/>
  <c r="D26" i="147"/>
  <c r="F26" i="147" s="1"/>
  <c r="B26" i="147"/>
  <c r="H25" i="147"/>
  <c r="E25" i="147"/>
  <c r="D25" i="147"/>
  <c r="B25" i="147"/>
  <c r="H24" i="147"/>
  <c r="E24" i="147"/>
  <c r="D24" i="147"/>
  <c r="B24" i="147"/>
  <c r="H23" i="147"/>
  <c r="E23" i="147"/>
  <c r="D23" i="147"/>
  <c r="B23" i="147"/>
  <c r="H22" i="147"/>
  <c r="E22" i="147"/>
  <c r="D22" i="147"/>
  <c r="B22" i="147"/>
  <c r="H21" i="147"/>
  <c r="E21" i="147"/>
  <c r="D21" i="147"/>
  <c r="B21" i="147"/>
  <c r="H20" i="147"/>
  <c r="E20" i="147"/>
  <c r="D20" i="147"/>
  <c r="B20" i="147"/>
  <c r="H19" i="147"/>
  <c r="E19" i="147"/>
  <c r="D19" i="147"/>
  <c r="B19" i="147"/>
  <c r="H18" i="147"/>
  <c r="E18" i="147"/>
  <c r="D18" i="147"/>
  <c r="F18" i="147" s="1"/>
  <c r="B18" i="147"/>
  <c r="H17" i="147"/>
  <c r="E17" i="147"/>
  <c r="D17" i="147"/>
  <c r="B17" i="147"/>
  <c r="H16" i="147"/>
  <c r="E16" i="147"/>
  <c r="D16" i="147"/>
  <c r="B16" i="147"/>
  <c r="H15" i="147"/>
  <c r="E15" i="147"/>
  <c r="D15" i="147"/>
  <c r="B15" i="147"/>
  <c r="H14" i="147"/>
  <c r="E14" i="147"/>
  <c r="D14" i="147"/>
  <c r="B14" i="147"/>
  <c r="H13" i="147"/>
  <c r="E13" i="147"/>
  <c r="D13" i="147"/>
  <c r="B13" i="147"/>
  <c r="H12" i="147"/>
  <c r="E12" i="147"/>
  <c r="D12" i="147"/>
  <c r="B12" i="147"/>
  <c r="H11" i="147"/>
  <c r="E11" i="147"/>
  <c r="D11" i="147"/>
  <c r="B11" i="147"/>
  <c r="H10" i="147"/>
  <c r="E10" i="147"/>
  <c r="D10" i="147"/>
  <c r="B10" i="147"/>
  <c r="H9" i="147"/>
  <c r="E9" i="147"/>
  <c r="D9" i="147"/>
  <c r="B9" i="147"/>
  <c r="H8" i="147"/>
  <c r="E8" i="147"/>
  <c r="D8" i="147"/>
  <c r="B8" i="147"/>
  <c r="H7" i="147"/>
  <c r="E7" i="147"/>
  <c r="D7" i="147"/>
  <c r="B7" i="147"/>
  <c r="H6" i="147"/>
  <c r="E6" i="147"/>
  <c r="D6" i="147"/>
  <c r="B6" i="147"/>
  <c r="H5" i="147"/>
  <c r="E5" i="147"/>
  <c r="D5" i="147"/>
  <c r="B5" i="147"/>
  <c r="H4" i="147"/>
  <c r="E4" i="147"/>
  <c r="D4" i="147"/>
  <c r="B4" i="147"/>
  <c r="H3" i="147"/>
  <c r="E3" i="147"/>
  <c r="D3" i="147"/>
  <c r="B3" i="147"/>
  <c r="H245" i="150"/>
  <c r="E245" i="150"/>
  <c r="D245" i="150"/>
  <c r="F245" i="150" s="1"/>
  <c r="B245" i="150"/>
  <c r="H244" i="150"/>
  <c r="F244" i="150"/>
  <c r="E244" i="150"/>
  <c r="D244" i="150"/>
  <c r="B244" i="150"/>
  <c r="H243" i="150"/>
  <c r="E243" i="150"/>
  <c r="D243" i="150"/>
  <c r="B243" i="150"/>
  <c r="H242" i="150"/>
  <c r="E242" i="150"/>
  <c r="D242" i="150"/>
  <c r="B242" i="150"/>
  <c r="H241" i="150"/>
  <c r="E241" i="150"/>
  <c r="D241" i="150"/>
  <c r="F241" i="150" s="1"/>
  <c r="B241" i="150"/>
  <c r="H240" i="150"/>
  <c r="E240" i="150"/>
  <c r="D240" i="150"/>
  <c r="F240" i="150" s="1"/>
  <c r="B240" i="150"/>
  <c r="H239" i="150"/>
  <c r="E239" i="150"/>
  <c r="F239" i="150" s="1"/>
  <c r="D239" i="150"/>
  <c r="B239" i="150"/>
  <c r="H238" i="150"/>
  <c r="E238" i="150"/>
  <c r="F238" i="150" s="1"/>
  <c r="D238" i="150"/>
  <c r="B238" i="150"/>
  <c r="H237" i="150"/>
  <c r="F237" i="150"/>
  <c r="E237" i="150"/>
  <c r="D237" i="150"/>
  <c r="B237" i="150"/>
  <c r="H236" i="150"/>
  <c r="F236" i="150"/>
  <c r="E236" i="150"/>
  <c r="D236" i="150"/>
  <c r="B236" i="150"/>
  <c r="H235" i="150"/>
  <c r="E235" i="150"/>
  <c r="D235" i="150"/>
  <c r="F235" i="150" s="1"/>
  <c r="B235" i="150"/>
  <c r="H234" i="150"/>
  <c r="E234" i="150"/>
  <c r="D234" i="150"/>
  <c r="F234" i="150" s="1"/>
  <c r="B234" i="150"/>
  <c r="H233" i="150"/>
  <c r="E233" i="150"/>
  <c r="D233" i="150"/>
  <c r="F233" i="150" s="1"/>
  <c r="B233" i="150"/>
  <c r="H232" i="150"/>
  <c r="E232" i="150"/>
  <c r="D232" i="150"/>
  <c r="F232" i="150" s="1"/>
  <c r="B232" i="150"/>
  <c r="H231" i="150"/>
  <c r="E231" i="150"/>
  <c r="D231" i="150"/>
  <c r="F231" i="150" s="1"/>
  <c r="B231" i="150"/>
  <c r="H230" i="150"/>
  <c r="F230" i="150"/>
  <c r="E230" i="150"/>
  <c r="D230" i="150"/>
  <c r="B230" i="150"/>
  <c r="H229" i="150"/>
  <c r="E229" i="150"/>
  <c r="F229" i="150" s="1"/>
  <c r="D229" i="150"/>
  <c r="B229" i="150"/>
  <c r="H228" i="150"/>
  <c r="F228" i="150"/>
  <c r="E228" i="150"/>
  <c r="D228" i="150"/>
  <c r="B228" i="150"/>
  <c r="H227" i="150"/>
  <c r="E227" i="150"/>
  <c r="D227" i="150"/>
  <c r="B227" i="150"/>
  <c r="H226" i="150"/>
  <c r="E226" i="150"/>
  <c r="D226" i="150"/>
  <c r="B226" i="150"/>
  <c r="H225" i="150"/>
  <c r="E225" i="150"/>
  <c r="D225" i="150"/>
  <c r="F225" i="150" s="1"/>
  <c r="B225" i="150"/>
  <c r="H224" i="150"/>
  <c r="E224" i="150"/>
  <c r="D224" i="150"/>
  <c r="B224" i="150"/>
  <c r="H223" i="150"/>
  <c r="E223" i="150"/>
  <c r="F223" i="150" s="1"/>
  <c r="D223" i="150"/>
  <c r="B223" i="150"/>
  <c r="H222" i="150"/>
  <c r="E222" i="150"/>
  <c r="F222" i="150" s="1"/>
  <c r="D222" i="150"/>
  <c r="B222" i="150"/>
  <c r="H221" i="150"/>
  <c r="F221" i="150"/>
  <c r="E221" i="150"/>
  <c r="D221" i="150"/>
  <c r="B221" i="150"/>
  <c r="H220" i="150"/>
  <c r="F220" i="150"/>
  <c r="E220" i="150"/>
  <c r="D220" i="150"/>
  <c r="B220" i="150"/>
  <c r="H219" i="150"/>
  <c r="E219" i="150"/>
  <c r="D219" i="150"/>
  <c r="F219" i="150" s="1"/>
  <c r="B219" i="150"/>
  <c r="H218" i="150"/>
  <c r="E218" i="150"/>
  <c r="D218" i="150"/>
  <c r="F218" i="150" s="1"/>
  <c r="B218" i="150"/>
  <c r="H217" i="150"/>
  <c r="E217" i="150"/>
  <c r="D217" i="150"/>
  <c r="F217" i="150" s="1"/>
  <c r="B217" i="150"/>
  <c r="H216" i="150"/>
  <c r="E216" i="150"/>
  <c r="D216" i="150"/>
  <c r="F216" i="150" s="1"/>
  <c r="B216" i="150"/>
  <c r="H215" i="150"/>
  <c r="E215" i="150"/>
  <c r="D215" i="150"/>
  <c r="F215" i="150" s="1"/>
  <c r="B215" i="150"/>
  <c r="H214" i="150"/>
  <c r="F214" i="150"/>
  <c r="E214" i="150"/>
  <c r="D214" i="150"/>
  <c r="B214" i="150"/>
  <c r="H213" i="150"/>
  <c r="E213" i="150"/>
  <c r="F213" i="150" s="1"/>
  <c r="D213" i="150"/>
  <c r="B213" i="150"/>
  <c r="H212" i="150"/>
  <c r="F212" i="150"/>
  <c r="E212" i="150"/>
  <c r="D212" i="150"/>
  <c r="B212" i="150"/>
  <c r="H211" i="150"/>
  <c r="E211" i="150"/>
  <c r="D211" i="150"/>
  <c r="B211" i="150"/>
  <c r="H210" i="150"/>
  <c r="E210" i="150"/>
  <c r="D210" i="150"/>
  <c r="B210" i="150"/>
  <c r="H209" i="150"/>
  <c r="E209" i="150"/>
  <c r="D209" i="150"/>
  <c r="F209" i="150" s="1"/>
  <c r="B209" i="150"/>
  <c r="H208" i="150"/>
  <c r="E208" i="150"/>
  <c r="D208" i="150"/>
  <c r="F208" i="150" s="1"/>
  <c r="B208" i="150"/>
  <c r="H207" i="150"/>
  <c r="E207" i="150"/>
  <c r="F207" i="150" s="1"/>
  <c r="D207" i="150"/>
  <c r="B207" i="150"/>
  <c r="H206" i="150"/>
  <c r="E206" i="150"/>
  <c r="F206" i="150" s="1"/>
  <c r="D206" i="150"/>
  <c r="B206" i="150"/>
  <c r="H205" i="150"/>
  <c r="F205" i="150"/>
  <c r="E205" i="150"/>
  <c r="D205" i="150"/>
  <c r="B205" i="150"/>
  <c r="H204" i="150"/>
  <c r="F204" i="150"/>
  <c r="E204" i="150"/>
  <c r="D204" i="150"/>
  <c r="B204" i="150"/>
  <c r="H203" i="150"/>
  <c r="E203" i="150"/>
  <c r="D203" i="150"/>
  <c r="F203" i="150" s="1"/>
  <c r="B203" i="150"/>
  <c r="H202" i="150"/>
  <c r="E202" i="150"/>
  <c r="D202" i="150"/>
  <c r="F202" i="150" s="1"/>
  <c r="B202" i="150"/>
  <c r="H201" i="150"/>
  <c r="E201" i="150"/>
  <c r="D201" i="150"/>
  <c r="F201" i="150" s="1"/>
  <c r="B201" i="150"/>
  <c r="H200" i="150"/>
  <c r="E200" i="150"/>
  <c r="D200" i="150"/>
  <c r="F200" i="150" s="1"/>
  <c r="B200" i="150"/>
  <c r="H199" i="150"/>
  <c r="E199" i="150"/>
  <c r="D199" i="150"/>
  <c r="F199" i="150" s="1"/>
  <c r="B199" i="150"/>
  <c r="H198" i="150"/>
  <c r="F198" i="150"/>
  <c r="E198" i="150"/>
  <c r="D198" i="150"/>
  <c r="B198" i="150"/>
  <c r="H197" i="150"/>
  <c r="E197" i="150"/>
  <c r="F197" i="150" s="1"/>
  <c r="D197" i="150"/>
  <c r="B197" i="150"/>
  <c r="H196" i="150"/>
  <c r="F196" i="150"/>
  <c r="E196" i="150"/>
  <c r="D196" i="150"/>
  <c r="B196" i="150"/>
  <c r="H195" i="150"/>
  <c r="E195" i="150"/>
  <c r="D195" i="150"/>
  <c r="B195" i="150"/>
  <c r="H194" i="150"/>
  <c r="E194" i="150"/>
  <c r="D194" i="150"/>
  <c r="B194" i="150"/>
  <c r="H193" i="150"/>
  <c r="E193" i="150"/>
  <c r="D193" i="150"/>
  <c r="F193" i="150" s="1"/>
  <c r="B193" i="150"/>
  <c r="H192" i="150"/>
  <c r="E192" i="150"/>
  <c r="D192" i="150"/>
  <c r="F192" i="150" s="1"/>
  <c r="B192" i="150"/>
  <c r="H191" i="150"/>
  <c r="E191" i="150"/>
  <c r="F191" i="150" s="1"/>
  <c r="D191" i="150"/>
  <c r="B191" i="150"/>
  <c r="H190" i="150"/>
  <c r="E190" i="150"/>
  <c r="F190" i="150" s="1"/>
  <c r="D190" i="150"/>
  <c r="B190" i="150"/>
  <c r="H189" i="150"/>
  <c r="F189" i="150"/>
  <c r="E189" i="150"/>
  <c r="D189" i="150"/>
  <c r="B189" i="150"/>
  <c r="H188" i="150"/>
  <c r="F188" i="150"/>
  <c r="E188" i="150"/>
  <c r="D188" i="150"/>
  <c r="B188" i="150"/>
  <c r="H187" i="150"/>
  <c r="E187" i="150"/>
  <c r="D187" i="150"/>
  <c r="F187" i="150" s="1"/>
  <c r="B187" i="150"/>
  <c r="H186" i="150"/>
  <c r="E186" i="150"/>
  <c r="D186" i="150"/>
  <c r="F186" i="150" s="1"/>
  <c r="B186" i="150"/>
  <c r="H185" i="150"/>
  <c r="E185" i="150"/>
  <c r="D185" i="150"/>
  <c r="F185" i="150" s="1"/>
  <c r="B185" i="150"/>
  <c r="H184" i="150"/>
  <c r="E184" i="150"/>
  <c r="D184" i="150"/>
  <c r="F184" i="150" s="1"/>
  <c r="B184" i="150"/>
  <c r="H183" i="150"/>
  <c r="E183" i="150"/>
  <c r="D183" i="150"/>
  <c r="F183" i="150" s="1"/>
  <c r="B183" i="150"/>
  <c r="H182" i="150"/>
  <c r="F182" i="150"/>
  <c r="E182" i="150"/>
  <c r="D182" i="150"/>
  <c r="B182" i="150"/>
  <c r="H181" i="150"/>
  <c r="E181" i="150"/>
  <c r="F181" i="150" s="1"/>
  <c r="D181" i="150"/>
  <c r="B181" i="150"/>
  <c r="H180" i="150"/>
  <c r="F180" i="150"/>
  <c r="E180" i="150"/>
  <c r="D180" i="150"/>
  <c r="B180" i="150"/>
  <c r="H179" i="150"/>
  <c r="E179" i="150"/>
  <c r="D179" i="150"/>
  <c r="B179" i="150"/>
  <c r="H178" i="150"/>
  <c r="E178" i="150"/>
  <c r="D178" i="150"/>
  <c r="B178" i="150"/>
  <c r="H177" i="150"/>
  <c r="E177" i="150"/>
  <c r="D177" i="150"/>
  <c r="F177" i="150" s="1"/>
  <c r="B177" i="150"/>
  <c r="H176" i="150"/>
  <c r="E176" i="150"/>
  <c r="D176" i="150"/>
  <c r="F176" i="150" s="1"/>
  <c r="B176" i="150"/>
  <c r="H175" i="150"/>
  <c r="E175" i="150"/>
  <c r="F175" i="150" s="1"/>
  <c r="D175" i="150"/>
  <c r="B175" i="150"/>
  <c r="H174" i="150"/>
  <c r="E174" i="150"/>
  <c r="F174" i="150" s="1"/>
  <c r="D174" i="150"/>
  <c r="B174" i="150"/>
  <c r="H173" i="150"/>
  <c r="F173" i="150"/>
  <c r="E173" i="150"/>
  <c r="D173" i="150"/>
  <c r="B173" i="150"/>
  <c r="H172" i="150"/>
  <c r="F172" i="150"/>
  <c r="E172" i="150"/>
  <c r="D172" i="150"/>
  <c r="B172" i="150"/>
  <c r="H171" i="150"/>
  <c r="E171" i="150"/>
  <c r="D171" i="150"/>
  <c r="F171" i="150" s="1"/>
  <c r="B171" i="150"/>
  <c r="H170" i="150"/>
  <c r="E170" i="150"/>
  <c r="D170" i="150"/>
  <c r="F170" i="150" s="1"/>
  <c r="B170" i="150"/>
  <c r="H169" i="150"/>
  <c r="E169" i="150"/>
  <c r="D169" i="150"/>
  <c r="F169" i="150" s="1"/>
  <c r="B169" i="150"/>
  <c r="H168" i="150"/>
  <c r="E168" i="150"/>
  <c r="D168" i="150"/>
  <c r="F168" i="150" s="1"/>
  <c r="B168" i="150"/>
  <c r="H167" i="150"/>
  <c r="E167" i="150"/>
  <c r="D167" i="150"/>
  <c r="F167" i="150" s="1"/>
  <c r="B167" i="150"/>
  <c r="H166" i="150"/>
  <c r="F166" i="150"/>
  <c r="E166" i="150"/>
  <c r="D166" i="150"/>
  <c r="B166" i="150"/>
  <c r="H165" i="150"/>
  <c r="E165" i="150"/>
  <c r="F165" i="150" s="1"/>
  <c r="D165" i="150"/>
  <c r="B165" i="150"/>
  <c r="H164" i="150"/>
  <c r="F164" i="150"/>
  <c r="E164" i="150"/>
  <c r="D164" i="150"/>
  <c r="B164" i="150"/>
  <c r="H163" i="150"/>
  <c r="E163" i="150"/>
  <c r="D163" i="150"/>
  <c r="B163" i="150"/>
  <c r="H162" i="150"/>
  <c r="E162" i="150"/>
  <c r="D162" i="150"/>
  <c r="B162" i="150"/>
  <c r="H161" i="150"/>
  <c r="E161" i="150"/>
  <c r="D161" i="150"/>
  <c r="F161" i="150" s="1"/>
  <c r="B161" i="150"/>
  <c r="H160" i="150"/>
  <c r="E160" i="150"/>
  <c r="D160" i="150"/>
  <c r="B160" i="150"/>
  <c r="H159" i="150"/>
  <c r="F159" i="150"/>
  <c r="E159" i="150"/>
  <c r="D159" i="150"/>
  <c r="B159" i="150"/>
  <c r="H158" i="150"/>
  <c r="E158" i="150"/>
  <c r="F158" i="150" s="1"/>
  <c r="D158" i="150"/>
  <c r="B158" i="150"/>
  <c r="H157" i="150"/>
  <c r="F157" i="150"/>
  <c r="E157" i="150"/>
  <c r="D157" i="150"/>
  <c r="B157" i="150"/>
  <c r="H156" i="150"/>
  <c r="F156" i="150"/>
  <c r="E156" i="150"/>
  <c r="D156" i="150"/>
  <c r="B156" i="150"/>
  <c r="H155" i="150"/>
  <c r="E155" i="150"/>
  <c r="D155" i="150"/>
  <c r="F155" i="150" s="1"/>
  <c r="B155" i="150"/>
  <c r="H154" i="150"/>
  <c r="E154" i="150"/>
  <c r="D154" i="150"/>
  <c r="F154" i="150" s="1"/>
  <c r="B154" i="150"/>
  <c r="H153" i="150"/>
  <c r="E153" i="150"/>
  <c r="D153" i="150"/>
  <c r="F153" i="150" s="1"/>
  <c r="B153" i="150"/>
  <c r="H152" i="150"/>
  <c r="E152" i="150"/>
  <c r="D152" i="150"/>
  <c r="F152" i="150" s="1"/>
  <c r="B152" i="150"/>
  <c r="H151" i="150"/>
  <c r="E151" i="150"/>
  <c r="D151" i="150"/>
  <c r="F151" i="150" s="1"/>
  <c r="B151" i="150"/>
  <c r="H150" i="150"/>
  <c r="F150" i="150"/>
  <c r="E150" i="150"/>
  <c r="D150" i="150"/>
  <c r="B150" i="150"/>
  <c r="H149" i="150"/>
  <c r="E149" i="150"/>
  <c r="F149" i="150" s="1"/>
  <c r="D149" i="150"/>
  <c r="B149" i="150"/>
  <c r="H148" i="150"/>
  <c r="F148" i="150"/>
  <c r="E148" i="150"/>
  <c r="D148" i="150"/>
  <c r="B148" i="150"/>
  <c r="H147" i="150"/>
  <c r="E147" i="150"/>
  <c r="D147" i="150"/>
  <c r="B147" i="150"/>
  <c r="H146" i="150"/>
  <c r="E146" i="150"/>
  <c r="D146" i="150"/>
  <c r="B146" i="150"/>
  <c r="H145" i="150"/>
  <c r="E145" i="150"/>
  <c r="D145" i="150"/>
  <c r="F145" i="150" s="1"/>
  <c r="B145" i="150"/>
  <c r="H144" i="150"/>
  <c r="E144" i="150"/>
  <c r="D144" i="150"/>
  <c r="F144" i="150" s="1"/>
  <c r="B144" i="150"/>
  <c r="H143" i="150"/>
  <c r="F143" i="150"/>
  <c r="E143" i="150"/>
  <c r="D143" i="150"/>
  <c r="B143" i="150"/>
  <c r="H142" i="150"/>
  <c r="E142" i="150"/>
  <c r="F142" i="150" s="1"/>
  <c r="D142" i="150"/>
  <c r="B142" i="150"/>
  <c r="H141" i="150"/>
  <c r="F141" i="150"/>
  <c r="E141" i="150"/>
  <c r="D141" i="150"/>
  <c r="B141" i="150"/>
  <c r="H140" i="150"/>
  <c r="F140" i="150"/>
  <c r="E140" i="150"/>
  <c r="D140" i="150"/>
  <c r="B140" i="150"/>
  <c r="H139" i="150"/>
  <c r="E139" i="150"/>
  <c r="D139" i="150"/>
  <c r="F139" i="150" s="1"/>
  <c r="B139" i="150"/>
  <c r="H138" i="150"/>
  <c r="E138" i="150"/>
  <c r="D138" i="150"/>
  <c r="F138" i="150" s="1"/>
  <c r="B138" i="150"/>
  <c r="H137" i="150"/>
  <c r="E137" i="150"/>
  <c r="D137" i="150"/>
  <c r="B137" i="150"/>
  <c r="H136" i="150"/>
  <c r="E136" i="150"/>
  <c r="D136" i="150"/>
  <c r="F136" i="150" s="1"/>
  <c r="B136" i="150"/>
  <c r="H135" i="150"/>
  <c r="E135" i="150"/>
  <c r="D135" i="150"/>
  <c r="F135" i="150" s="1"/>
  <c r="B135" i="150"/>
  <c r="H134" i="150"/>
  <c r="F134" i="150"/>
  <c r="E134" i="150"/>
  <c r="D134" i="150"/>
  <c r="B134" i="150"/>
  <c r="H133" i="150"/>
  <c r="E133" i="150"/>
  <c r="F133" i="150" s="1"/>
  <c r="D133" i="150"/>
  <c r="B133" i="150"/>
  <c r="H132" i="150"/>
  <c r="F132" i="150"/>
  <c r="E132" i="150"/>
  <c r="D132" i="150"/>
  <c r="B132" i="150"/>
  <c r="H131" i="150"/>
  <c r="E131" i="150"/>
  <c r="D131" i="150"/>
  <c r="B131" i="150"/>
  <c r="H130" i="150"/>
  <c r="E130" i="150"/>
  <c r="D130" i="150"/>
  <c r="B130" i="150"/>
  <c r="H129" i="150"/>
  <c r="E129" i="150"/>
  <c r="D129" i="150"/>
  <c r="B129" i="150"/>
  <c r="H128" i="150"/>
  <c r="E128" i="150"/>
  <c r="D128" i="150"/>
  <c r="B128" i="150"/>
  <c r="H127" i="150"/>
  <c r="F127" i="150"/>
  <c r="E127" i="150"/>
  <c r="D127" i="150"/>
  <c r="B127" i="150"/>
  <c r="H126" i="150"/>
  <c r="E126" i="150"/>
  <c r="F126" i="150" s="1"/>
  <c r="D126" i="150"/>
  <c r="B126" i="150"/>
  <c r="H125" i="150"/>
  <c r="F125" i="150"/>
  <c r="E125" i="150"/>
  <c r="D125" i="150"/>
  <c r="B125" i="150"/>
  <c r="H124" i="150"/>
  <c r="F124" i="150"/>
  <c r="E124" i="150"/>
  <c r="D124" i="150"/>
  <c r="B124" i="150"/>
  <c r="H123" i="150"/>
  <c r="E123" i="150"/>
  <c r="D123" i="150"/>
  <c r="F123" i="150" s="1"/>
  <c r="B123" i="150"/>
  <c r="H122" i="150"/>
  <c r="E122" i="150"/>
  <c r="D122" i="150"/>
  <c r="F122" i="150" s="1"/>
  <c r="B122" i="150"/>
  <c r="H121" i="150"/>
  <c r="E121" i="150"/>
  <c r="D121" i="150"/>
  <c r="B121" i="150"/>
  <c r="H120" i="150"/>
  <c r="E120" i="150"/>
  <c r="D120" i="150"/>
  <c r="F120" i="150" s="1"/>
  <c r="B120" i="150"/>
  <c r="H119" i="150"/>
  <c r="E119" i="150"/>
  <c r="D119" i="150"/>
  <c r="F119" i="150" s="1"/>
  <c r="B119" i="150"/>
  <c r="H118" i="150"/>
  <c r="F118" i="150"/>
  <c r="E118" i="150"/>
  <c r="D118" i="150"/>
  <c r="B118" i="150"/>
  <c r="H117" i="150"/>
  <c r="E117" i="150"/>
  <c r="F117" i="150" s="1"/>
  <c r="D117" i="150"/>
  <c r="B117" i="150"/>
  <c r="H116" i="150"/>
  <c r="F116" i="150"/>
  <c r="E116" i="150"/>
  <c r="D116" i="150"/>
  <c r="B116" i="150"/>
  <c r="H115" i="150"/>
  <c r="E115" i="150"/>
  <c r="D115" i="150"/>
  <c r="B115" i="150"/>
  <c r="H114" i="150"/>
  <c r="E114" i="150"/>
  <c r="D114" i="150"/>
  <c r="B114" i="150"/>
  <c r="H113" i="150"/>
  <c r="E113" i="150"/>
  <c r="D113" i="150"/>
  <c r="B113" i="150"/>
  <c r="H112" i="150"/>
  <c r="E112" i="150"/>
  <c r="D112" i="150"/>
  <c r="B112" i="150"/>
  <c r="H111" i="150"/>
  <c r="F111" i="150"/>
  <c r="E111" i="150"/>
  <c r="D111" i="150"/>
  <c r="B111" i="150"/>
  <c r="H110" i="150"/>
  <c r="E110" i="150"/>
  <c r="F110" i="150" s="1"/>
  <c r="D110" i="150"/>
  <c r="B110" i="150"/>
  <c r="H109" i="150"/>
  <c r="F109" i="150"/>
  <c r="E109" i="150"/>
  <c r="D109" i="150"/>
  <c r="B109" i="150"/>
  <c r="H108" i="150"/>
  <c r="F108" i="150"/>
  <c r="E108" i="150"/>
  <c r="D108" i="150"/>
  <c r="B108" i="150"/>
  <c r="H107" i="150"/>
  <c r="E107" i="150"/>
  <c r="D107" i="150"/>
  <c r="F107" i="150" s="1"/>
  <c r="B107" i="150"/>
  <c r="H106" i="150"/>
  <c r="E106" i="150"/>
  <c r="D106" i="150"/>
  <c r="F106" i="150" s="1"/>
  <c r="B106" i="150"/>
  <c r="H105" i="150"/>
  <c r="E105" i="150"/>
  <c r="D105" i="150"/>
  <c r="B105" i="150"/>
  <c r="H104" i="150"/>
  <c r="E104" i="150"/>
  <c r="D104" i="150"/>
  <c r="F104" i="150" s="1"/>
  <c r="B104" i="150"/>
  <c r="H103" i="150"/>
  <c r="E103" i="150"/>
  <c r="D103" i="150"/>
  <c r="F103" i="150" s="1"/>
  <c r="B103" i="150"/>
  <c r="H102" i="150"/>
  <c r="F102" i="150"/>
  <c r="E102" i="150"/>
  <c r="D102" i="150"/>
  <c r="B102" i="150"/>
  <c r="H101" i="150"/>
  <c r="E101" i="150"/>
  <c r="F101" i="150" s="1"/>
  <c r="D101" i="150"/>
  <c r="B101" i="150"/>
  <c r="H100" i="150"/>
  <c r="F100" i="150"/>
  <c r="E100" i="150"/>
  <c r="D100" i="150"/>
  <c r="B100" i="150"/>
  <c r="H99" i="150"/>
  <c r="E99" i="150"/>
  <c r="D99" i="150"/>
  <c r="B99" i="150"/>
  <c r="H98" i="150"/>
  <c r="E98" i="150"/>
  <c r="D98" i="150"/>
  <c r="B98" i="150"/>
  <c r="H97" i="150"/>
  <c r="E97" i="150"/>
  <c r="D97" i="150"/>
  <c r="B97" i="150"/>
  <c r="H96" i="150"/>
  <c r="E96" i="150"/>
  <c r="D96" i="150"/>
  <c r="F96" i="150" s="1"/>
  <c r="B96" i="150"/>
  <c r="H95" i="150"/>
  <c r="F95" i="150"/>
  <c r="E95" i="150"/>
  <c r="D95" i="150"/>
  <c r="B95" i="150"/>
  <c r="H94" i="150"/>
  <c r="E94" i="150"/>
  <c r="F94" i="150" s="1"/>
  <c r="D94" i="150"/>
  <c r="B94" i="150"/>
  <c r="H93" i="150"/>
  <c r="F93" i="150"/>
  <c r="E93" i="150"/>
  <c r="D93" i="150"/>
  <c r="B93" i="150"/>
  <c r="H92" i="150"/>
  <c r="F92" i="150"/>
  <c r="E92" i="150"/>
  <c r="D92" i="150"/>
  <c r="B92" i="150"/>
  <c r="H91" i="150"/>
  <c r="E91" i="150"/>
  <c r="D91" i="150"/>
  <c r="F91" i="150" s="1"/>
  <c r="B91" i="150"/>
  <c r="H90" i="150"/>
  <c r="E90" i="150"/>
  <c r="D90" i="150"/>
  <c r="F90" i="150" s="1"/>
  <c r="B90" i="150"/>
  <c r="H89" i="150"/>
  <c r="E89" i="150"/>
  <c r="D89" i="150"/>
  <c r="B89" i="150"/>
  <c r="H88" i="150"/>
  <c r="E88" i="150"/>
  <c r="D88" i="150"/>
  <c r="F88" i="150" s="1"/>
  <c r="B88" i="150"/>
  <c r="H87" i="150"/>
  <c r="E87" i="150"/>
  <c r="D87" i="150"/>
  <c r="F87" i="150" s="1"/>
  <c r="B87" i="150"/>
  <c r="H86" i="150"/>
  <c r="F86" i="150"/>
  <c r="E86" i="150"/>
  <c r="D86" i="150"/>
  <c r="B86" i="150"/>
  <c r="H85" i="150"/>
  <c r="E85" i="150"/>
  <c r="F85" i="150" s="1"/>
  <c r="D85" i="150"/>
  <c r="B85" i="150"/>
  <c r="H84" i="150"/>
  <c r="F84" i="150"/>
  <c r="E84" i="150"/>
  <c r="D84" i="150"/>
  <c r="B84" i="150"/>
  <c r="H83" i="150"/>
  <c r="E83" i="150"/>
  <c r="D83" i="150"/>
  <c r="B83" i="150"/>
  <c r="H82" i="150"/>
  <c r="E82" i="150"/>
  <c r="D82" i="150"/>
  <c r="B82" i="150"/>
  <c r="H81" i="150"/>
  <c r="E81" i="150"/>
  <c r="D81" i="150"/>
  <c r="B81" i="150"/>
  <c r="H80" i="150"/>
  <c r="E80" i="150"/>
  <c r="F80" i="150" s="1"/>
  <c r="D80" i="150"/>
  <c r="B80" i="150"/>
  <c r="H79" i="150"/>
  <c r="F79" i="150"/>
  <c r="E79" i="150"/>
  <c r="D79" i="150"/>
  <c r="B79" i="150"/>
  <c r="H78" i="150"/>
  <c r="E78" i="150"/>
  <c r="F78" i="150" s="1"/>
  <c r="D78" i="150"/>
  <c r="B78" i="150"/>
  <c r="H77" i="150"/>
  <c r="F77" i="150"/>
  <c r="E77" i="150"/>
  <c r="D77" i="150"/>
  <c r="B77" i="150"/>
  <c r="H76" i="150"/>
  <c r="F76" i="150"/>
  <c r="E76" i="150"/>
  <c r="D76" i="150"/>
  <c r="B76" i="150"/>
  <c r="H75" i="150"/>
  <c r="E75" i="150"/>
  <c r="D75" i="150"/>
  <c r="B75" i="150"/>
  <c r="H74" i="150"/>
  <c r="E74" i="150"/>
  <c r="D74" i="150"/>
  <c r="B74" i="150"/>
  <c r="H73" i="150"/>
  <c r="E73" i="150"/>
  <c r="D73" i="150"/>
  <c r="F73" i="150" s="1"/>
  <c r="B73" i="150"/>
  <c r="H72" i="150"/>
  <c r="E72" i="150"/>
  <c r="D72" i="150"/>
  <c r="F72" i="150" s="1"/>
  <c r="B72" i="150"/>
  <c r="H71" i="150"/>
  <c r="E71" i="150"/>
  <c r="D71" i="150"/>
  <c r="B71" i="150"/>
  <c r="H70" i="150"/>
  <c r="F70" i="150"/>
  <c r="E70" i="150"/>
  <c r="D70" i="150"/>
  <c r="B70" i="150"/>
  <c r="H69" i="150"/>
  <c r="E69" i="150"/>
  <c r="F69" i="150" s="1"/>
  <c r="D69" i="150"/>
  <c r="B69" i="150"/>
  <c r="H68" i="150"/>
  <c r="F68" i="150"/>
  <c r="E68" i="150"/>
  <c r="D68" i="150"/>
  <c r="B68" i="150"/>
  <c r="H67" i="150"/>
  <c r="E67" i="150"/>
  <c r="D67" i="150"/>
  <c r="F67" i="150" s="1"/>
  <c r="B67" i="150"/>
  <c r="H66" i="150"/>
  <c r="E66" i="150"/>
  <c r="D66" i="150"/>
  <c r="F66" i="150" s="1"/>
  <c r="B66" i="150"/>
  <c r="H65" i="150"/>
  <c r="E65" i="150"/>
  <c r="D65" i="150"/>
  <c r="B65" i="150"/>
  <c r="H64" i="150"/>
  <c r="E64" i="150"/>
  <c r="F64" i="150" s="1"/>
  <c r="D64" i="150"/>
  <c r="B64" i="150"/>
  <c r="H63" i="150"/>
  <c r="E63" i="150"/>
  <c r="D63" i="150"/>
  <c r="F63" i="150" s="1"/>
  <c r="B63" i="150"/>
  <c r="H62" i="150"/>
  <c r="E62" i="150"/>
  <c r="F62" i="150" s="1"/>
  <c r="D62" i="150"/>
  <c r="B62" i="150"/>
  <c r="H61" i="150"/>
  <c r="F61" i="150"/>
  <c r="E61" i="150"/>
  <c r="D61" i="150"/>
  <c r="B61" i="150"/>
  <c r="H60" i="150"/>
  <c r="F60" i="150"/>
  <c r="E60" i="150"/>
  <c r="D60" i="150"/>
  <c r="B60" i="150"/>
  <c r="H59" i="150"/>
  <c r="E59" i="150"/>
  <c r="D59" i="150"/>
  <c r="F59" i="150" s="1"/>
  <c r="B59" i="150"/>
  <c r="H58" i="150"/>
  <c r="E58" i="150"/>
  <c r="D58" i="150"/>
  <c r="F58" i="150" s="1"/>
  <c r="B58" i="150"/>
  <c r="H57" i="150"/>
  <c r="E57" i="150"/>
  <c r="F57" i="150" s="1"/>
  <c r="D57" i="150"/>
  <c r="B57" i="150"/>
  <c r="H56" i="150"/>
  <c r="E56" i="150"/>
  <c r="D56" i="150"/>
  <c r="F56" i="150" s="1"/>
  <c r="B56" i="150"/>
  <c r="H55" i="150"/>
  <c r="F55" i="150"/>
  <c r="E55" i="150"/>
  <c r="D55" i="150"/>
  <c r="B55" i="150"/>
  <c r="H54" i="150"/>
  <c r="E54" i="150"/>
  <c r="F54" i="150" s="1"/>
  <c r="D54" i="150"/>
  <c r="B54" i="150"/>
  <c r="H53" i="150"/>
  <c r="E53" i="150"/>
  <c r="F53" i="150" s="1"/>
  <c r="D53" i="150"/>
  <c r="B53" i="150"/>
  <c r="H52" i="150"/>
  <c r="F52" i="150"/>
  <c r="E52" i="150"/>
  <c r="D52" i="150"/>
  <c r="B52" i="150"/>
  <c r="H51" i="150"/>
  <c r="E51" i="150"/>
  <c r="D51" i="150"/>
  <c r="F51" i="150" s="1"/>
  <c r="B51" i="150"/>
  <c r="H50" i="150"/>
  <c r="E50" i="150"/>
  <c r="D50" i="150"/>
  <c r="B50" i="150"/>
  <c r="H49" i="150"/>
  <c r="F49" i="150"/>
  <c r="E49" i="150"/>
  <c r="D49" i="150"/>
  <c r="B49" i="150"/>
  <c r="H48" i="150"/>
  <c r="F48" i="150"/>
  <c r="E48" i="150"/>
  <c r="D48" i="150"/>
  <c r="B48" i="150"/>
  <c r="H47" i="150"/>
  <c r="F47" i="150"/>
  <c r="E47" i="150"/>
  <c r="D47" i="150"/>
  <c r="B47" i="150"/>
  <c r="H46" i="150"/>
  <c r="F46" i="150"/>
  <c r="E46" i="150"/>
  <c r="D46" i="150"/>
  <c r="B46" i="150"/>
  <c r="H45" i="150"/>
  <c r="E45" i="150"/>
  <c r="F45" i="150" s="1"/>
  <c r="D45" i="150"/>
  <c r="B45" i="150"/>
  <c r="H44" i="150"/>
  <c r="E44" i="150"/>
  <c r="D44" i="150"/>
  <c r="F44" i="150" s="1"/>
  <c r="B44" i="150"/>
  <c r="H43" i="150"/>
  <c r="E43" i="150"/>
  <c r="D43" i="150"/>
  <c r="F43" i="150" s="1"/>
  <c r="B43" i="150"/>
  <c r="H42" i="150"/>
  <c r="E42" i="150"/>
  <c r="D42" i="150"/>
  <c r="B42" i="150"/>
  <c r="H41" i="150"/>
  <c r="E41" i="150"/>
  <c r="D41" i="150"/>
  <c r="B41" i="150"/>
  <c r="H40" i="150"/>
  <c r="E40" i="150"/>
  <c r="D40" i="150"/>
  <c r="F40" i="150" s="1"/>
  <c r="B40" i="150"/>
  <c r="H39" i="150"/>
  <c r="E39" i="150"/>
  <c r="D39" i="150"/>
  <c r="F39" i="150" s="1"/>
  <c r="B39" i="150"/>
  <c r="H38" i="150"/>
  <c r="E38" i="150"/>
  <c r="F38" i="150" s="1"/>
  <c r="D38" i="150"/>
  <c r="B38" i="150"/>
  <c r="H37" i="150"/>
  <c r="E37" i="150"/>
  <c r="D37" i="150"/>
  <c r="B37" i="150"/>
  <c r="H36" i="150"/>
  <c r="E36" i="150"/>
  <c r="D36" i="150"/>
  <c r="F36" i="150" s="1"/>
  <c r="B36" i="150"/>
  <c r="H35" i="150"/>
  <c r="E35" i="150"/>
  <c r="D35" i="150"/>
  <c r="B35" i="150"/>
  <c r="H34" i="150"/>
  <c r="E34" i="150"/>
  <c r="D34" i="150"/>
  <c r="B34" i="150"/>
  <c r="H33" i="150"/>
  <c r="E33" i="150"/>
  <c r="D33" i="150"/>
  <c r="B33" i="150"/>
  <c r="H32" i="150"/>
  <c r="E32" i="150"/>
  <c r="D32" i="150"/>
  <c r="B32" i="150"/>
  <c r="H31" i="150"/>
  <c r="E31" i="150"/>
  <c r="D31" i="150"/>
  <c r="F31" i="150" s="1"/>
  <c r="B31" i="150"/>
  <c r="H30" i="150"/>
  <c r="E30" i="150"/>
  <c r="F30" i="150" s="1"/>
  <c r="D30" i="150"/>
  <c r="B30" i="150"/>
  <c r="H29" i="150"/>
  <c r="E29" i="150"/>
  <c r="F29" i="150" s="1"/>
  <c r="D29" i="150"/>
  <c r="B29" i="150"/>
  <c r="H28" i="150"/>
  <c r="E28" i="150"/>
  <c r="D28" i="150"/>
  <c r="B28" i="150"/>
  <c r="H27" i="150"/>
  <c r="E27" i="150"/>
  <c r="D27" i="150"/>
  <c r="F27" i="150" s="1"/>
  <c r="B27" i="150"/>
  <c r="H26" i="150"/>
  <c r="E26" i="150"/>
  <c r="D26" i="150"/>
  <c r="F26" i="150" s="1"/>
  <c r="B26" i="150"/>
  <c r="H25" i="150"/>
  <c r="E25" i="150"/>
  <c r="F25" i="150" s="1"/>
  <c r="D25" i="150"/>
  <c r="B25" i="150"/>
  <c r="H24" i="150"/>
  <c r="E24" i="150"/>
  <c r="D24" i="150"/>
  <c r="F24" i="150" s="1"/>
  <c r="B24" i="150"/>
  <c r="H23" i="150"/>
  <c r="E23" i="150"/>
  <c r="D23" i="150"/>
  <c r="B23" i="150"/>
  <c r="H22" i="150"/>
  <c r="E22" i="150"/>
  <c r="B22" i="150"/>
  <c r="H21" i="150"/>
  <c r="E21" i="150"/>
  <c r="D21" i="150"/>
  <c r="B21" i="150"/>
  <c r="H20" i="150"/>
  <c r="E20" i="150"/>
  <c r="D20" i="150"/>
  <c r="B20" i="150"/>
  <c r="H19" i="150"/>
  <c r="E19" i="150"/>
  <c r="D19" i="150"/>
  <c r="B19" i="150"/>
  <c r="H18" i="150"/>
  <c r="E18" i="150"/>
  <c r="D18" i="150"/>
  <c r="B18" i="150"/>
  <c r="H17" i="150"/>
  <c r="E17" i="150"/>
  <c r="D17" i="150"/>
  <c r="F17" i="150" s="1"/>
  <c r="B17" i="150"/>
  <c r="H16" i="150"/>
  <c r="E16" i="150"/>
  <c r="D16" i="150"/>
  <c r="B16" i="150"/>
  <c r="H15" i="150"/>
  <c r="E15" i="150"/>
  <c r="D15" i="150"/>
  <c r="B15" i="150"/>
  <c r="H14" i="150"/>
  <c r="E14" i="150"/>
  <c r="D14" i="150"/>
  <c r="F14" i="150" s="1"/>
  <c r="B14" i="150"/>
  <c r="H13" i="150"/>
  <c r="E13" i="150"/>
  <c r="D13" i="150"/>
  <c r="B13" i="150"/>
  <c r="H12" i="150"/>
  <c r="E12" i="150"/>
  <c r="D12" i="150"/>
  <c r="B12" i="150"/>
  <c r="H11" i="150"/>
  <c r="E11" i="150"/>
  <c r="D11" i="150"/>
  <c r="F11" i="150" s="1"/>
  <c r="B11" i="150"/>
  <c r="H10" i="150"/>
  <c r="E10" i="150"/>
  <c r="D10" i="150"/>
  <c r="B10" i="150"/>
  <c r="H9" i="150"/>
  <c r="E9" i="150"/>
  <c r="D9" i="150"/>
  <c r="B9" i="150"/>
  <c r="H8" i="150"/>
  <c r="E8" i="150"/>
  <c r="D8" i="150"/>
  <c r="B8" i="150"/>
  <c r="H7" i="150"/>
  <c r="E7" i="150"/>
  <c r="D7" i="150"/>
  <c r="F7" i="150" s="1"/>
  <c r="B7" i="150"/>
  <c r="H6" i="150"/>
  <c r="E6" i="150"/>
  <c r="D6" i="150"/>
  <c r="B6" i="150"/>
  <c r="H5" i="150"/>
  <c r="E5" i="150"/>
  <c r="D5" i="150"/>
  <c r="B5" i="150"/>
  <c r="H4" i="150"/>
  <c r="E4" i="150"/>
  <c r="D4" i="150"/>
  <c r="B4" i="150"/>
  <c r="H3" i="150"/>
  <c r="E3" i="150"/>
  <c r="D3" i="150"/>
  <c r="B3" i="150"/>
  <c r="H504" i="142"/>
  <c r="E504" i="142"/>
  <c r="D504" i="142"/>
  <c r="F504" i="142" s="1"/>
  <c r="B504" i="142"/>
  <c r="H503" i="142"/>
  <c r="E503" i="142"/>
  <c r="D503" i="142"/>
  <c r="B503" i="142"/>
  <c r="H502" i="142"/>
  <c r="E502" i="142"/>
  <c r="D502" i="142"/>
  <c r="F502" i="142" s="1"/>
  <c r="B502" i="142"/>
  <c r="H501" i="142"/>
  <c r="E501" i="142"/>
  <c r="D501" i="142"/>
  <c r="B501" i="142"/>
  <c r="H500" i="142"/>
  <c r="E500" i="142"/>
  <c r="D500" i="142"/>
  <c r="B500" i="142"/>
  <c r="H499" i="142"/>
  <c r="E499" i="142"/>
  <c r="D499" i="142"/>
  <c r="B499" i="142"/>
  <c r="H498" i="142"/>
  <c r="E498" i="142"/>
  <c r="D498" i="142"/>
  <c r="B498" i="142"/>
  <c r="H497" i="142"/>
  <c r="E497" i="142"/>
  <c r="D497" i="142"/>
  <c r="B497" i="142"/>
  <c r="H496" i="142"/>
  <c r="E496" i="142"/>
  <c r="D496" i="142"/>
  <c r="B496" i="142"/>
  <c r="H495" i="142"/>
  <c r="E495" i="142"/>
  <c r="D495" i="142"/>
  <c r="B495" i="142"/>
  <c r="H494" i="142"/>
  <c r="E494" i="142"/>
  <c r="D494" i="142"/>
  <c r="B494" i="142"/>
  <c r="H493" i="142"/>
  <c r="E493" i="142"/>
  <c r="D493" i="142"/>
  <c r="B493" i="142"/>
  <c r="H492" i="142"/>
  <c r="E492" i="142"/>
  <c r="D492" i="142"/>
  <c r="B492" i="142"/>
  <c r="H491" i="142"/>
  <c r="E491" i="142"/>
  <c r="F491" i="142" s="1"/>
  <c r="D491" i="142"/>
  <c r="B491" i="142"/>
  <c r="H490" i="142"/>
  <c r="E490" i="142"/>
  <c r="D490" i="142"/>
  <c r="F490" i="142" s="1"/>
  <c r="B490" i="142"/>
  <c r="H489" i="142"/>
  <c r="E489" i="142"/>
  <c r="D489" i="142"/>
  <c r="B489" i="142"/>
  <c r="H488" i="142"/>
  <c r="E488" i="142"/>
  <c r="D488" i="142"/>
  <c r="F488" i="142" s="1"/>
  <c r="B488" i="142"/>
  <c r="H487" i="142"/>
  <c r="E487" i="142"/>
  <c r="F487" i="142" s="1"/>
  <c r="B487" i="142"/>
  <c r="H486" i="142"/>
  <c r="E486" i="142"/>
  <c r="D486" i="142"/>
  <c r="B486" i="142"/>
  <c r="H485" i="142"/>
  <c r="E485" i="142"/>
  <c r="D485" i="142"/>
  <c r="B485" i="142"/>
  <c r="H484" i="142"/>
  <c r="E484" i="142"/>
  <c r="D484" i="142"/>
  <c r="F484" i="142" s="1"/>
  <c r="B484" i="142"/>
  <c r="H483" i="142"/>
  <c r="E483" i="142"/>
  <c r="D483" i="142"/>
  <c r="B483" i="142"/>
  <c r="H482" i="142"/>
  <c r="E482" i="142"/>
  <c r="D482" i="142"/>
  <c r="B482" i="142"/>
  <c r="H481" i="142"/>
  <c r="E481" i="142"/>
  <c r="D481" i="142"/>
  <c r="B481" i="142"/>
  <c r="H480" i="142"/>
  <c r="E480" i="142"/>
  <c r="D480" i="142"/>
  <c r="F480" i="142" s="1"/>
  <c r="B480" i="142"/>
  <c r="H479" i="142"/>
  <c r="E479" i="142"/>
  <c r="D479" i="142"/>
  <c r="F479" i="142" s="1"/>
  <c r="B479" i="142"/>
  <c r="H478" i="142"/>
  <c r="E478" i="142"/>
  <c r="D478" i="142"/>
  <c r="F478" i="142" s="1"/>
  <c r="B478" i="142"/>
  <c r="H477" i="142"/>
  <c r="E477" i="142"/>
  <c r="D477" i="142"/>
  <c r="B477" i="142"/>
  <c r="H476" i="142"/>
  <c r="E476" i="142"/>
  <c r="D476" i="142"/>
  <c r="F476" i="142" s="1"/>
  <c r="B476" i="142"/>
  <c r="H475" i="142"/>
  <c r="E475" i="142"/>
  <c r="D475" i="142"/>
  <c r="B475" i="142"/>
  <c r="H474" i="142"/>
  <c r="E474" i="142"/>
  <c r="D474" i="142"/>
  <c r="B474" i="142"/>
  <c r="H473" i="142"/>
  <c r="E473" i="142"/>
  <c r="D473" i="142"/>
  <c r="B473" i="142"/>
  <c r="H472" i="142"/>
  <c r="E472" i="142"/>
  <c r="D472" i="142"/>
  <c r="F472" i="142" s="1"/>
  <c r="B472" i="142"/>
  <c r="H471" i="142"/>
  <c r="E471" i="142"/>
  <c r="F471" i="142" s="1"/>
  <c r="D471" i="142"/>
  <c r="B471" i="142"/>
  <c r="H470" i="142"/>
  <c r="E470" i="142"/>
  <c r="D470" i="142"/>
  <c r="F470" i="142" s="1"/>
  <c r="B470" i="142"/>
  <c r="H469" i="142"/>
  <c r="E469" i="142"/>
  <c r="D469" i="142"/>
  <c r="B469" i="142"/>
  <c r="H468" i="142"/>
  <c r="E468" i="142"/>
  <c r="D468" i="142"/>
  <c r="B468" i="142"/>
  <c r="H467" i="142"/>
  <c r="F467" i="142"/>
  <c r="E467" i="142"/>
  <c r="D467" i="142"/>
  <c r="B467" i="142"/>
  <c r="H466" i="142"/>
  <c r="E466" i="142"/>
  <c r="D466" i="142"/>
  <c r="F466" i="142" s="1"/>
  <c r="B466" i="142"/>
  <c r="H465" i="142"/>
  <c r="E465" i="142"/>
  <c r="D465" i="142"/>
  <c r="B465" i="142"/>
  <c r="H464" i="142"/>
  <c r="E464" i="142"/>
  <c r="D464" i="142"/>
  <c r="B464" i="142"/>
  <c r="H463" i="142"/>
  <c r="E463" i="142"/>
  <c r="D463" i="142"/>
  <c r="B463" i="142"/>
  <c r="H462" i="142"/>
  <c r="E462" i="142"/>
  <c r="D462" i="142"/>
  <c r="B462" i="142"/>
  <c r="H461" i="142"/>
  <c r="E461" i="142"/>
  <c r="B461" i="142"/>
  <c r="H460" i="142"/>
  <c r="E460" i="142"/>
  <c r="D460" i="142"/>
  <c r="B460" i="142"/>
  <c r="H459" i="142"/>
  <c r="E459" i="142"/>
  <c r="D459" i="142"/>
  <c r="B459" i="142"/>
  <c r="H458" i="142"/>
  <c r="E458" i="142"/>
  <c r="D458" i="142"/>
  <c r="B458" i="142"/>
  <c r="H457" i="142"/>
  <c r="E457" i="142"/>
  <c r="D457" i="142"/>
  <c r="B457" i="142"/>
  <c r="H456" i="142"/>
  <c r="E456" i="142"/>
  <c r="D456" i="142"/>
  <c r="B456" i="142"/>
  <c r="H455" i="142"/>
  <c r="E455" i="142"/>
  <c r="D455" i="142"/>
  <c r="B455" i="142"/>
  <c r="H454" i="142"/>
  <c r="E454" i="142"/>
  <c r="D454" i="142"/>
  <c r="F454" i="142" s="1"/>
  <c r="B454" i="142"/>
  <c r="H453" i="142"/>
  <c r="E453" i="142"/>
  <c r="D453" i="142"/>
  <c r="F453" i="142" s="1"/>
  <c r="B453" i="142"/>
  <c r="H452" i="142"/>
  <c r="E452" i="142"/>
  <c r="D452" i="142"/>
  <c r="F452" i="142" s="1"/>
  <c r="B452" i="142"/>
  <c r="H451" i="142"/>
  <c r="E451" i="142"/>
  <c r="D451" i="142"/>
  <c r="B451" i="142"/>
  <c r="H450" i="142"/>
  <c r="E450" i="142"/>
  <c r="D450" i="142"/>
  <c r="B450" i="142"/>
  <c r="H449" i="142"/>
  <c r="E449" i="142"/>
  <c r="D449" i="142"/>
  <c r="B449" i="142"/>
  <c r="H448" i="142"/>
  <c r="E448" i="142"/>
  <c r="D448" i="142"/>
  <c r="F448" i="142" s="1"/>
  <c r="B448" i="142"/>
  <c r="H447" i="142"/>
  <c r="E447" i="142"/>
  <c r="D447" i="142"/>
  <c r="B447" i="142"/>
  <c r="H446" i="142"/>
  <c r="E446" i="142"/>
  <c r="D446" i="142"/>
  <c r="F446" i="142" s="1"/>
  <c r="B446" i="142"/>
  <c r="H445" i="142"/>
  <c r="E445" i="142"/>
  <c r="D445" i="142"/>
  <c r="B445" i="142"/>
  <c r="H444" i="142"/>
  <c r="E444" i="142"/>
  <c r="D444" i="142"/>
  <c r="B444" i="142"/>
  <c r="H443" i="142"/>
  <c r="E443" i="142"/>
  <c r="D443" i="142"/>
  <c r="B443" i="142"/>
  <c r="H442" i="142"/>
  <c r="E442" i="142"/>
  <c r="D442" i="142"/>
  <c r="B442" i="142"/>
  <c r="H441" i="142"/>
  <c r="E441" i="142"/>
  <c r="D441" i="142"/>
  <c r="B441" i="142"/>
  <c r="H440" i="142"/>
  <c r="E440" i="142"/>
  <c r="D440" i="142"/>
  <c r="B440" i="142"/>
  <c r="H439" i="142"/>
  <c r="E439" i="142"/>
  <c r="D439" i="142"/>
  <c r="B439" i="142"/>
  <c r="H438" i="142"/>
  <c r="E438" i="142"/>
  <c r="D438" i="142"/>
  <c r="B438" i="142"/>
  <c r="H437" i="142"/>
  <c r="E437" i="142"/>
  <c r="D437" i="142"/>
  <c r="B437" i="142"/>
  <c r="H436" i="142"/>
  <c r="E436" i="142"/>
  <c r="D436" i="142"/>
  <c r="B436" i="142"/>
  <c r="H435" i="142"/>
  <c r="E435" i="142"/>
  <c r="D435" i="142"/>
  <c r="B435" i="142"/>
  <c r="H434" i="142"/>
  <c r="E434" i="142"/>
  <c r="D434" i="142"/>
  <c r="B434" i="142"/>
  <c r="H433" i="142"/>
  <c r="E433" i="142"/>
  <c r="D433" i="142"/>
  <c r="B433" i="142"/>
  <c r="H432" i="142"/>
  <c r="E432" i="142"/>
  <c r="D432" i="142"/>
  <c r="B432" i="142"/>
  <c r="H431" i="142"/>
  <c r="E431" i="142"/>
  <c r="D431" i="142"/>
  <c r="B431" i="142"/>
  <c r="H430" i="142"/>
  <c r="E430" i="142"/>
  <c r="D430" i="142"/>
  <c r="B430" i="142"/>
  <c r="H429" i="142"/>
  <c r="E429" i="142"/>
  <c r="D429" i="142"/>
  <c r="B429" i="142"/>
  <c r="H428" i="142"/>
  <c r="E428" i="142"/>
  <c r="D428" i="142"/>
  <c r="B428" i="142"/>
  <c r="H427" i="142"/>
  <c r="E427" i="142"/>
  <c r="D427" i="142"/>
  <c r="B427" i="142"/>
  <c r="H426" i="142"/>
  <c r="E426" i="142"/>
  <c r="D426" i="142"/>
  <c r="B426" i="142"/>
  <c r="H425" i="142"/>
  <c r="E425" i="142"/>
  <c r="D425" i="142"/>
  <c r="B425" i="142"/>
  <c r="H424" i="142"/>
  <c r="E424" i="142"/>
  <c r="D424" i="142"/>
  <c r="B424" i="142"/>
  <c r="H423" i="142"/>
  <c r="E423" i="142"/>
  <c r="D423" i="142"/>
  <c r="F423" i="142" s="1"/>
  <c r="B423" i="142"/>
  <c r="H422" i="142"/>
  <c r="E422" i="142"/>
  <c r="D422" i="142"/>
  <c r="B422" i="142"/>
  <c r="H421" i="142"/>
  <c r="E421" i="142"/>
  <c r="D421" i="142"/>
  <c r="B421" i="142"/>
  <c r="H420" i="142"/>
  <c r="E420" i="142"/>
  <c r="D420" i="142"/>
  <c r="B420" i="142"/>
  <c r="H419" i="142"/>
  <c r="E419" i="142"/>
  <c r="D419" i="142"/>
  <c r="B419" i="142"/>
  <c r="H418" i="142"/>
  <c r="E418" i="142"/>
  <c r="D418" i="142"/>
  <c r="B418" i="142"/>
  <c r="H417" i="142"/>
  <c r="E417" i="142"/>
  <c r="D417" i="142"/>
  <c r="B417" i="142"/>
  <c r="H416" i="142"/>
  <c r="E416" i="142"/>
  <c r="D416" i="142"/>
  <c r="B416" i="142"/>
  <c r="H415" i="142"/>
  <c r="E415" i="142"/>
  <c r="D415" i="142"/>
  <c r="B415" i="142"/>
  <c r="H414" i="142"/>
  <c r="E414" i="142"/>
  <c r="D414" i="142"/>
  <c r="B414" i="142"/>
  <c r="H413" i="142"/>
  <c r="E413" i="142"/>
  <c r="D413" i="142"/>
  <c r="B413" i="142"/>
  <c r="H412" i="142"/>
  <c r="E412" i="142"/>
  <c r="D412" i="142"/>
  <c r="F412" i="142" s="1"/>
  <c r="B412" i="142"/>
  <c r="H411" i="142"/>
  <c r="E411" i="142"/>
  <c r="D411" i="142"/>
  <c r="B411" i="142"/>
  <c r="H410" i="142"/>
  <c r="E410" i="142"/>
  <c r="D410" i="142"/>
  <c r="B410" i="142"/>
  <c r="H409" i="142"/>
  <c r="E409" i="142"/>
  <c r="D409" i="142"/>
  <c r="B409" i="142"/>
  <c r="H408" i="142"/>
  <c r="E408" i="142"/>
  <c r="D408" i="142"/>
  <c r="B408" i="142"/>
  <c r="H407" i="142"/>
  <c r="E407" i="142"/>
  <c r="D407" i="142"/>
  <c r="F407" i="142" s="1"/>
  <c r="B407" i="142"/>
  <c r="H406" i="142"/>
  <c r="E406" i="142"/>
  <c r="D406" i="142"/>
  <c r="B406" i="142"/>
  <c r="H405" i="142"/>
  <c r="E405" i="142"/>
  <c r="D405" i="142"/>
  <c r="B405" i="142"/>
  <c r="H404" i="142"/>
  <c r="E404" i="142"/>
  <c r="D404" i="142"/>
  <c r="B404" i="142"/>
  <c r="H403" i="142"/>
  <c r="E403" i="142"/>
  <c r="D403" i="142"/>
  <c r="B403" i="142"/>
  <c r="H402" i="142"/>
  <c r="E402" i="142"/>
  <c r="D402" i="142"/>
  <c r="B402" i="142"/>
  <c r="H401" i="142"/>
  <c r="E401" i="142"/>
  <c r="D401" i="142"/>
  <c r="B401" i="142"/>
  <c r="H400" i="142"/>
  <c r="E400" i="142"/>
  <c r="D400" i="142"/>
  <c r="B400" i="142"/>
  <c r="H399" i="142"/>
  <c r="E399" i="142"/>
  <c r="D399" i="142"/>
  <c r="B399" i="142"/>
  <c r="H398" i="142"/>
  <c r="E398" i="142"/>
  <c r="D398" i="142"/>
  <c r="F398" i="142" s="1"/>
  <c r="B398" i="142"/>
  <c r="H397" i="142"/>
  <c r="E397" i="142"/>
  <c r="D397" i="142"/>
  <c r="B397" i="142"/>
  <c r="H396" i="142"/>
  <c r="E396" i="142"/>
  <c r="D396" i="142"/>
  <c r="B396" i="142"/>
  <c r="H395" i="142"/>
  <c r="E395" i="142"/>
  <c r="D395" i="142"/>
  <c r="B395" i="142"/>
  <c r="H394" i="142"/>
  <c r="E394" i="142"/>
  <c r="D394" i="142"/>
  <c r="B394" i="142"/>
  <c r="H393" i="142"/>
  <c r="E393" i="142"/>
  <c r="D393" i="142"/>
  <c r="B393" i="142"/>
  <c r="H392" i="142"/>
  <c r="E392" i="142"/>
  <c r="D392" i="142"/>
  <c r="B392" i="142"/>
  <c r="H391" i="142"/>
  <c r="E391" i="142"/>
  <c r="D391" i="142"/>
  <c r="B391" i="142"/>
  <c r="H390" i="142"/>
  <c r="E390" i="142"/>
  <c r="D390" i="142"/>
  <c r="B390" i="142"/>
  <c r="H389" i="142"/>
  <c r="E389" i="142"/>
  <c r="D389" i="142"/>
  <c r="B389" i="142"/>
  <c r="H388" i="142"/>
  <c r="E388" i="142"/>
  <c r="D388" i="142"/>
  <c r="B388" i="142"/>
  <c r="H387" i="142"/>
  <c r="E387" i="142"/>
  <c r="D387" i="142"/>
  <c r="B387" i="142"/>
  <c r="H386" i="142"/>
  <c r="E386" i="142"/>
  <c r="D386" i="142"/>
  <c r="B386" i="142"/>
  <c r="H385" i="142"/>
  <c r="E385" i="142"/>
  <c r="D385" i="142"/>
  <c r="B385" i="142"/>
  <c r="H384" i="142"/>
  <c r="E384" i="142"/>
  <c r="D384" i="142"/>
  <c r="B384" i="142"/>
  <c r="H383" i="142"/>
  <c r="E383" i="142"/>
  <c r="D383" i="142"/>
  <c r="B383" i="142"/>
  <c r="H382" i="142"/>
  <c r="E382" i="142"/>
  <c r="D382" i="142"/>
  <c r="B382" i="142"/>
  <c r="H381" i="142"/>
  <c r="E381" i="142"/>
  <c r="D381" i="142"/>
  <c r="B381" i="142"/>
  <c r="H380" i="142"/>
  <c r="E380" i="142"/>
  <c r="D380" i="142"/>
  <c r="B380" i="142"/>
  <c r="H379" i="142"/>
  <c r="E379" i="142"/>
  <c r="D379" i="142"/>
  <c r="B379" i="142"/>
  <c r="H378" i="142"/>
  <c r="E378" i="142"/>
  <c r="D378" i="142"/>
  <c r="B378" i="142"/>
  <c r="H377" i="142"/>
  <c r="E377" i="142"/>
  <c r="D377" i="142"/>
  <c r="B377" i="142"/>
  <c r="H376" i="142"/>
  <c r="E376" i="142"/>
  <c r="D376" i="142"/>
  <c r="B376" i="142"/>
  <c r="H375" i="142"/>
  <c r="E375" i="142"/>
  <c r="D375" i="142"/>
  <c r="B375" i="142"/>
  <c r="H374" i="142"/>
  <c r="E374" i="142"/>
  <c r="D374" i="142"/>
  <c r="B374" i="142"/>
  <c r="H373" i="142"/>
  <c r="E373" i="142"/>
  <c r="B373" i="142"/>
  <c r="H372" i="142"/>
  <c r="E372" i="142"/>
  <c r="D372" i="142"/>
  <c r="F372" i="142" s="1"/>
  <c r="B372" i="142"/>
  <c r="H371" i="142"/>
  <c r="E371" i="142"/>
  <c r="D371" i="142"/>
  <c r="B371" i="142"/>
  <c r="H370" i="142"/>
  <c r="E370" i="142"/>
  <c r="D370" i="142"/>
  <c r="B370" i="142"/>
  <c r="H369" i="142"/>
  <c r="E369" i="142"/>
  <c r="D369" i="142"/>
  <c r="B369" i="142"/>
  <c r="H368" i="142"/>
  <c r="E368" i="142"/>
  <c r="D368" i="142"/>
  <c r="B368" i="142"/>
  <c r="H367" i="142"/>
  <c r="E367" i="142"/>
  <c r="D367" i="142"/>
  <c r="B367" i="142"/>
  <c r="H366" i="142"/>
  <c r="E366" i="142"/>
  <c r="D366" i="142"/>
  <c r="B366" i="142"/>
  <c r="H365" i="142"/>
  <c r="E365" i="142"/>
  <c r="D365" i="142"/>
  <c r="B365" i="142"/>
  <c r="H364" i="142"/>
  <c r="E364" i="142"/>
  <c r="D364" i="142"/>
  <c r="B364" i="142"/>
  <c r="H363" i="142"/>
  <c r="E363" i="142"/>
  <c r="D363" i="142"/>
  <c r="B363" i="142"/>
  <c r="H362" i="142"/>
  <c r="E362" i="142"/>
  <c r="D362" i="142"/>
  <c r="B362" i="142"/>
  <c r="H361" i="142"/>
  <c r="E361" i="142"/>
  <c r="D361" i="142"/>
  <c r="B361" i="142"/>
  <c r="H360" i="142"/>
  <c r="E360" i="142"/>
  <c r="D360" i="142"/>
  <c r="B360" i="142"/>
  <c r="H359" i="142"/>
  <c r="E359" i="142"/>
  <c r="D359" i="142"/>
  <c r="B359" i="142"/>
  <c r="H358" i="142"/>
  <c r="E358" i="142"/>
  <c r="D358" i="142"/>
  <c r="B358" i="142"/>
  <c r="H357" i="142"/>
  <c r="E357" i="142"/>
  <c r="D357" i="142"/>
  <c r="B357" i="142"/>
  <c r="H356" i="142"/>
  <c r="E356" i="142"/>
  <c r="D356" i="142"/>
  <c r="B356" i="142"/>
  <c r="H355" i="142"/>
  <c r="E355" i="142"/>
  <c r="D355" i="142"/>
  <c r="B355" i="142"/>
  <c r="H354" i="142"/>
  <c r="E354" i="142"/>
  <c r="D354" i="142"/>
  <c r="B354" i="142"/>
  <c r="H353" i="142"/>
  <c r="E353" i="142"/>
  <c r="D353" i="142"/>
  <c r="B353" i="142"/>
  <c r="H352" i="142"/>
  <c r="E352" i="142"/>
  <c r="D352" i="142"/>
  <c r="B352" i="142"/>
  <c r="H351" i="142"/>
  <c r="E351" i="142"/>
  <c r="D351" i="142"/>
  <c r="B351" i="142"/>
  <c r="H350" i="142"/>
  <c r="E350" i="142"/>
  <c r="D350" i="142"/>
  <c r="B350" i="142"/>
  <c r="H349" i="142"/>
  <c r="E349" i="142"/>
  <c r="D349" i="142"/>
  <c r="B349" i="142"/>
  <c r="H348" i="142"/>
  <c r="E348" i="142"/>
  <c r="D348" i="142"/>
  <c r="F348" i="142" s="1"/>
  <c r="B348" i="142"/>
  <c r="H347" i="142"/>
  <c r="E347" i="142"/>
  <c r="D347" i="142"/>
  <c r="B347" i="142"/>
  <c r="H346" i="142"/>
  <c r="E346" i="142"/>
  <c r="D346" i="142"/>
  <c r="B346" i="142"/>
  <c r="H345" i="142"/>
  <c r="E345" i="142"/>
  <c r="D345" i="142"/>
  <c r="B345" i="142"/>
  <c r="H344" i="142"/>
  <c r="E344" i="142"/>
  <c r="D344" i="142"/>
  <c r="B344" i="142"/>
  <c r="H343" i="142"/>
  <c r="E343" i="142"/>
  <c r="D343" i="142"/>
  <c r="B343" i="142"/>
  <c r="H342" i="142"/>
  <c r="E342" i="142"/>
  <c r="D342" i="142"/>
  <c r="B342" i="142"/>
  <c r="H341" i="142"/>
  <c r="E341" i="142"/>
  <c r="D341" i="142"/>
  <c r="B341" i="142"/>
  <c r="H340" i="142"/>
  <c r="E340" i="142"/>
  <c r="D340" i="142"/>
  <c r="F340" i="142" s="1"/>
  <c r="B340" i="142"/>
  <c r="H339" i="142"/>
  <c r="E339" i="142"/>
  <c r="D339" i="142"/>
  <c r="B339" i="142"/>
  <c r="H338" i="142"/>
  <c r="E338" i="142"/>
  <c r="D338" i="142"/>
  <c r="B338" i="142"/>
  <c r="H337" i="142"/>
  <c r="E337" i="142"/>
  <c r="D337" i="142"/>
  <c r="B337" i="142"/>
  <c r="H336" i="142"/>
  <c r="E336" i="142"/>
  <c r="D336" i="142"/>
  <c r="F336" i="142" s="1"/>
  <c r="B336" i="142"/>
  <c r="H335" i="142"/>
  <c r="E335" i="142"/>
  <c r="D335" i="142"/>
  <c r="B335" i="142"/>
  <c r="H334" i="142"/>
  <c r="E334" i="142"/>
  <c r="D334" i="142"/>
  <c r="B334" i="142"/>
  <c r="H333" i="142"/>
  <c r="E333" i="142"/>
  <c r="D333" i="142"/>
  <c r="B333" i="142"/>
  <c r="H332" i="142"/>
  <c r="E332" i="142"/>
  <c r="D332" i="142"/>
  <c r="B332" i="142"/>
  <c r="H331" i="142"/>
  <c r="E331" i="142"/>
  <c r="D331" i="142"/>
  <c r="B331" i="142"/>
  <c r="H330" i="142"/>
  <c r="E330" i="142"/>
  <c r="D330" i="142"/>
  <c r="B330" i="142"/>
  <c r="H329" i="142"/>
  <c r="E329" i="142"/>
  <c r="D329" i="142"/>
  <c r="B329" i="142"/>
  <c r="H328" i="142"/>
  <c r="E328" i="142"/>
  <c r="D328" i="142"/>
  <c r="B328" i="142"/>
  <c r="H327" i="142"/>
  <c r="E327" i="142"/>
  <c r="D327" i="142"/>
  <c r="B327" i="142"/>
  <c r="H326" i="142"/>
  <c r="E326" i="142"/>
  <c r="D326" i="142"/>
  <c r="B326" i="142"/>
  <c r="H325" i="142"/>
  <c r="E325" i="142"/>
  <c r="D325" i="142"/>
  <c r="B325" i="142"/>
  <c r="H324" i="142"/>
  <c r="E324" i="142"/>
  <c r="D324" i="142"/>
  <c r="B324" i="142"/>
  <c r="H323" i="142"/>
  <c r="E323" i="142"/>
  <c r="D323" i="142"/>
  <c r="B323" i="142"/>
  <c r="H322" i="142"/>
  <c r="E322" i="142"/>
  <c r="D322" i="142"/>
  <c r="B322" i="142"/>
  <c r="H321" i="142"/>
  <c r="E321" i="142"/>
  <c r="D321" i="142"/>
  <c r="B321" i="142"/>
  <c r="H320" i="142"/>
  <c r="E320" i="142"/>
  <c r="D320" i="142"/>
  <c r="B320" i="142"/>
  <c r="H319" i="142"/>
  <c r="E319" i="142"/>
  <c r="D319" i="142"/>
  <c r="B319" i="142"/>
  <c r="H318" i="142"/>
  <c r="E318" i="142"/>
  <c r="D318" i="142"/>
  <c r="B318" i="142"/>
  <c r="H317" i="142"/>
  <c r="E317" i="142"/>
  <c r="D317" i="142"/>
  <c r="B317" i="142"/>
  <c r="H316" i="142"/>
  <c r="E316" i="142"/>
  <c r="D316" i="142"/>
  <c r="B316" i="142"/>
  <c r="H315" i="142"/>
  <c r="E315" i="142"/>
  <c r="D315" i="142"/>
  <c r="B315" i="142"/>
  <c r="H314" i="142"/>
  <c r="E314" i="142"/>
  <c r="D314" i="142"/>
  <c r="B314" i="142"/>
  <c r="H313" i="142"/>
  <c r="E313" i="142"/>
  <c r="D313" i="142"/>
  <c r="B313" i="142"/>
  <c r="H312" i="142"/>
  <c r="E312" i="142"/>
  <c r="D312" i="142"/>
  <c r="B312" i="142"/>
  <c r="H311" i="142"/>
  <c r="E311" i="142"/>
  <c r="D311" i="142"/>
  <c r="F311" i="142" s="1"/>
  <c r="B311" i="142"/>
  <c r="H310" i="142"/>
  <c r="E310" i="142"/>
  <c r="D310" i="142"/>
  <c r="B310" i="142"/>
  <c r="H309" i="142"/>
  <c r="E309" i="142"/>
  <c r="D309" i="142"/>
  <c r="B309" i="142"/>
  <c r="H308" i="142"/>
  <c r="E308" i="142"/>
  <c r="D308" i="142"/>
  <c r="B308" i="142"/>
  <c r="H307" i="142"/>
  <c r="E307" i="142"/>
  <c r="D307" i="142"/>
  <c r="B307" i="142"/>
  <c r="H306" i="142"/>
  <c r="E306" i="142"/>
  <c r="D306" i="142"/>
  <c r="B306" i="142"/>
  <c r="H305" i="142"/>
  <c r="E305" i="142"/>
  <c r="D305" i="142"/>
  <c r="B305" i="142"/>
  <c r="H304" i="142"/>
  <c r="E304" i="142"/>
  <c r="D304" i="142"/>
  <c r="B304" i="142"/>
  <c r="H303" i="142"/>
  <c r="E303" i="142"/>
  <c r="D303" i="142"/>
  <c r="B303" i="142"/>
  <c r="H302" i="142"/>
  <c r="E302" i="142"/>
  <c r="D302" i="142"/>
  <c r="B302" i="142"/>
  <c r="H301" i="142"/>
  <c r="E301" i="142"/>
  <c r="D301" i="142"/>
  <c r="B301" i="142"/>
  <c r="H300" i="142"/>
  <c r="E300" i="142"/>
  <c r="D300" i="142"/>
  <c r="F300" i="142" s="1"/>
  <c r="B300" i="142"/>
  <c r="H299" i="142"/>
  <c r="E299" i="142"/>
  <c r="D299" i="142"/>
  <c r="B299" i="142"/>
  <c r="H298" i="142"/>
  <c r="E298" i="142"/>
  <c r="D298" i="142"/>
  <c r="B298" i="142"/>
  <c r="H297" i="142"/>
  <c r="E297" i="142"/>
  <c r="D297" i="142"/>
  <c r="B297" i="142"/>
  <c r="H296" i="142"/>
  <c r="E296" i="142"/>
  <c r="D296" i="142"/>
  <c r="F296" i="142" s="1"/>
  <c r="B296" i="142"/>
  <c r="H295" i="142"/>
  <c r="E295" i="142"/>
  <c r="D295" i="142"/>
  <c r="F295" i="142" s="1"/>
  <c r="B295" i="142"/>
  <c r="H294" i="142"/>
  <c r="E294" i="142"/>
  <c r="D294" i="142"/>
  <c r="B294" i="142"/>
  <c r="H293" i="142"/>
  <c r="E293" i="142"/>
  <c r="D293" i="142"/>
  <c r="B293" i="142"/>
  <c r="H292" i="142"/>
  <c r="E292" i="142"/>
  <c r="D292" i="142"/>
  <c r="F292" i="142" s="1"/>
  <c r="B292" i="142"/>
  <c r="H291" i="142"/>
  <c r="E291" i="142"/>
  <c r="D291" i="142"/>
  <c r="B291" i="142"/>
  <c r="H290" i="142"/>
  <c r="E290" i="142"/>
  <c r="D290" i="142"/>
  <c r="B290" i="142"/>
  <c r="H289" i="142"/>
  <c r="E289" i="142"/>
  <c r="D289" i="142"/>
  <c r="B289" i="142"/>
  <c r="H288" i="142"/>
  <c r="E288" i="142"/>
  <c r="D288" i="142"/>
  <c r="B288" i="142"/>
  <c r="H287" i="142"/>
  <c r="E287" i="142"/>
  <c r="D287" i="142"/>
  <c r="B287" i="142"/>
  <c r="H286" i="142"/>
  <c r="E286" i="142"/>
  <c r="D286" i="142"/>
  <c r="B286" i="142"/>
  <c r="H285" i="142"/>
  <c r="E285" i="142"/>
  <c r="D285" i="142"/>
  <c r="B285" i="142"/>
  <c r="H284" i="142"/>
  <c r="E284" i="142"/>
  <c r="D284" i="142"/>
  <c r="B284" i="142"/>
  <c r="H283" i="142"/>
  <c r="E283" i="142"/>
  <c r="D283" i="142"/>
  <c r="B283" i="142"/>
  <c r="H282" i="142"/>
  <c r="E282" i="142"/>
  <c r="D282" i="142"/>
  <c r="B282" i="142"/>
  <c r="H281" i="142"/>
  <c r="E281" i="142"/>
  <c r="D281" i="142"/>
  <c r="B281" i="142"/>
  <c r="H280" i="142"/>
  <c r="E280" i="142"/>
  <c r="D280" i="142"/>
  <c r="B280" i="142"/>
  <c r="H279" i="142"/>
  <c r="E279" i="142"/>
  <c r="D279" i="142"/>
  <c r="B279" i="142"/>
  <c r="H278" i="142"/>
  <c r="E278" i="142"/>
  <c r="D278" i="142"/>
  <c r="B278" i="142"/>
  <c r="H277" i="142"/>
  <c r="E277" i="142"/>
  <c r="D277" i="142"/>
  <c r="B277" i="142"/>
  <c r="H276" i="142"/>
  <c r="E276" i="142"/>
  <c r="D276" i="142"/>
  <c r="B276" i="142"/>
  <c r="H275" i="142"/>
  <c r="E275" i="142"/>
  <c r="D275" i="142"/>
  <c r="B275" i="142"/>
  <c r="H274" i="142"/>
  <c r="E274" i="142"/>
  <c r="D274" i="142"/>
  <c r="B274" i="142"/>
  <c r="H273" i="142"/>
  <c r="E273" i="142"/>
  <c r="D273" i="142"/>
  <c r="B273" i="142"/>
  <c r="H272" i="142"/>
  <c r="E272" i="142"/>
  <c r="D272" i="142"/>
  <c r="B272" i="142"/>
  <c r="H271" i="142"/>
  <c r="E271" i="142"/>
  <c r="D271" i="142"/>
  <c r="B271" i="142"/>
  <c r="H270" i="142"/>
  <c r="E270" i="142"/>
  <c r="D270" i="142"/>
  <c r="B270" i="142"/>
  <c r="H269" i="142"/>
  <c r="E269" i="142"/>
  <c r="D269" i="142"/>
  <c r="B269" i="142"/>
  <c r="H268" i="142"/>
  <c r="E268" i="142"/>
  <c r="D268" i="142"/>
  <c r="F268" i="142" s="1"/>
  <c r="B268" i="142"/>
  <c r="H267" i="142"/>
  <c r="E267" i="142"/>
  <c r="D267" i="142"/>
  <c r="B267" i="142"/>
  <c r="H266" i="142"/>
  <c r="E266" i="142"/>
  <c r="D266" i="142"/>
  <c r="B266" i="142"/>
  <c r="H265" i="142"/>
  <c r="E265" i="142"/>
  <c r="D265" i="142"/>
  <c r="B265" i="142"/>
  <c r="H264" i="142"/>
  <c r="E264" i="142"/>
  <c r="D264" i="142"/>
  <c r="F264" i="142" s="1"/>
  <c r="B264" i="142"/>
  <c r="H263" i="142"/>
  <c r="E263" i="142"/>
  <c r="D263" i="142"/>
  <c r="B263" i="142"/>
  <c r="H262" i="142"/>
  <c r="E262" i="142"/>
  <c r="D262" i="142"/>
  <c r="B262" i="142"/>
  <c r="H261" i="142"/>
  <c r="E261" i="142"/>
  <c r="D261" i="142"/>
  <c r="B261" i="142"/>
  <c r="H260" i="142"/>
  <c r="E260" i="142"/>
  <c r="D260" i="142"/>
  <c r="F260" i="142" s="1"/>
  <c r="B260" i="142"/>
  <c r="H259" i="142"/>
  <c r="E259" i="142"/>
  <c r="D259" i="142"/>
  <c r="B259" i="142"/>
  <c r="H258" i="142"/>
  <c r="E258" i="142"/>
  <c r="D258" i="142"/>
  <c r="B258" i="142"/>
  <c r="H257" i="142"/>
  <c r="E257" i="142"/>
  <c r="D257" i="142"/>
  <c r="B257" i="142"/>
  <c r="H256" i="142"/>
  <c r="E256" i="142"/>
  <c r="D256" i="142"/>
  <c r="B256" i="142"/>
  <c r="H255" i="142"/>
  <c r="E255" i="142"/>
  <c r="D255" i="142"/>
  <c r="F255" i="142" s="1"/>
  <c r="B255" i="142"/>
  <c r="H254" i="142"/>
  <c r="E254" i="142"/>
  <c r="D254" i="142"/>
  <c r="B254" i="142"/>
  <c r="H253" i="142"/>
  <c r="E253" i="142"/>
  <c r="D253" i="142"/>
  <c r="B253" i="142"/>
  <c r="H252" i="142"/>
  <c r="E252" i="142"/>
  <c r="D252" i="142"/>
  <c r="B252" i="142"/>
  <c r="H251" i="142"/>
  <c r="E251" i="142"/>
  <c r="D251" i="142"/>
  <c r="B251" i="142"/>
  <c r="H250" i="142"/>
  <c r="E250" i="142"/>
  <c r="D250" i="142"/>
  <c r="B250" i="142"/>
  <c r="H249" i="142"/>
  <c r="E249" i="142"/>
  <c r="D249" i="142"/>
  <c r="B249" i="142"/>
  <c r="H248" i="142"/>
  <c r="E248" i="142"/>
  <c r="D248" i="142"/>
  <c r="B248" i="142"/>
  <c r="H247" i="142"/>
  <c r="E247" i="142"/>
  <c r="D247" i="142"/>
  <c r="B247" i="142"/>
  <c r="H246" i="142"/>
  <c r="E246" i="142"/>
  <c r="D246" i="142"/>
  <c r="B246" i="142"/>
  <c r="H245" i="142"/>
  <c r="E245" i="142"/>
  <c r="D245" i="142"/>
  <c r="B245" i="142"/>
  <c r="H244" i="142"/>
  <c r="E244" i="142"/>
  <c r="D244" i="142"/>
  <c r="B244" i="142"/>
  <c r="H243" i="142"/>
  <c r="E243" i="142"/>
  <c r="D243" i="142"/>
  <c r="F243" i="142" s="1"/>
  <c r="B243" i="142"/>
  <c r="H242" i="142"/>
  <c r="E242" i="142"/>
  <c r="D242" i="142"/>
  <c r="B242" i="142"/>
  <c r="H241" i="142"/>
  <c r="E241" i="142"/>
  <c r="D241" i="142"/>
  <c r="B241" i="142"/>
  <c r="H240" i="142"/>
  <c r="E240" i="142"/>
  <c r="D240" i="142"/>
  <c r="B240" i="142"/>
  <c r="H239" i="142"/>
  <c r="E239" i="142"/>
  <c r="D239" i="142"/>
  <c r="B239" i="142"/>
  <c r="H238" i="142"/>
  <c r="E238" i="142"/>
  <c r="D238" i="142"/>
  <c r="B238" i="142"/>
  <c r="H237" i="142"/>
  <c r="E237" i="142"/>
  <c r="D237" i="142"/>
  <c r="B237" i="142"/>
  <c r="H236" i="142"/>
  <c r="E236" i="142"/>
  <c r="D236" i="142"/>
  <c r="B236" i="142"/>
  <c r="H235" i="142"/>
  <c r="E235" i="142"/>
  <c r="D235" i="142"/>
  <c r="B235" i="142"/>
  <c r="H234" i="142"/>
  <c r="E234" i="142"/>
  <c r="D234" i="142"/>
  <c r="B234" i="142"/>
  <c r="H233" i="142"/>
  <c r="E233" i="142"/>
  <c r="D233" i="142"/>
  <c r="B233" i="142"/>
  <c r="H232" i="142"/>
  <c r="E232" i="142"/>
  <c r="D232" i="142"/>
  <c r="F232" i="142" s="1"/>
  <c r="B232" i="142"/>
  <c r="H231" i="142"/>
  <c r="E231" i="142"/>
  <c r="D231" i="142"/>
  <c r="F231" i="142" s="1"/>
  <c r="B231" i="142"/>
  <c r="H230" i="142"/>
  <c r="E230" i="142"/>
  <c r="D230" i="142"/>
  <c r="B230" i="142"/>
  <c r="H229" i="142"/>
  <c r="E229" i="142"/>
  <c r="D229" i="142"/>
  <c r="B229" i="142"/>
  <c r="H228" i="142"/>
  <c r="E228" i="142"/>
  <c r="D228" i="142"/>
  <c r="F228" i="142" s="1"/>
  <c r="B228" i="142"/>
  <c r="H227" i="142"/>
  <c r="E227" i="142"/>
  <c r="D227" i="142"/>
  <c r="B227" i="142"/>
  <c r="H226" i="142"/>
  <c r="E226" i="142"/>
  <c r="D226" i="142"/>
  <c r="B226" i="142"/>
  <c r="H225" i="142"/>
  <c r="E225" i="142"/>
  <c r="D225" i="142"/>
  <c r="B225" i="142"/>
  <c r="H224" i="142"/>
  <c r="E224" i="142"/>
  <c r="D224" i="142"/>
  <c r="B224" i="142"/>
  <c r="H223" i="142"/>
  <c r="E223" i="142"/>
  <c r="D223" i="142"/>
  <c r="F223" i="142" s="1"/>
  <c r="B223" i="142"/>
  <c r="H222" i="142"/>
  <c r="E222" i="142"/>
  <c r="D222" i="142"/>
  <c r="B222" i="142"/>
  <c r="H221" i="142"/>
  <c r="E221" i="142"/>
  <c r="D221" i="142"/>
  <c r="B221" i="142"/>
  <c r="H220" i="142"/>
  <c r="E220" i="142"/>
  <c r="D220" i="142"/>
  <c r="B220" i="142"/>
  <c r="H219" i="142"/>
  <c r="E219" i="142"/>
  <c r="D219" i="142"/>
  <c r="B219" i="142"/>
  <c r="H218" i="142"/>
  <c r="E218" i="142"/>
  <c r="D218" i="142"/>
  <c r="B218" i="142"/>
  <c r="H217" i="142"/>
  <c r="E217" i="142"/>
  <c r="D217" i="142"/>
  <c r="B217" i="142"/>
  <c r="H216" i="142"/>
  <c r="E216" i="142"/>
  <c r="D216" i="142"/>
  <c r="B216" i="142"/>
  <c r="H215" i="142"/>
  <c r="E215" i="142"/>
  <c r="D215" i="142"/>
  <c r="B215" i="142"/>
  <c r="H214" i="142"/>
  <c r="E214" i="142"/>
  <c r="D214" i="142"/>
  <c r="B214" i="142"/>
  <c r="H213" i="142"/>
  <c r="E213" i="142"/>
  <c r="D213" i="142"/>
  <c r="B213" i="142"/>
  <c r="H212" i="142"/>
  <c r="E212" i="142"/>
  <c r="D212" i="142"/>
  <c r="B212" i="142"/>
  <c r="H211" i="142"/>
  <c r="E211" i="142"/>
  <c r="D211" i="142"/>
  <c r="F211" i="142" s="1"/>
  <c r="B211" i="142"/>
  <c r="H210" i="142"/>
  <c r="E210" i="142"/>
  <c r="D210" i="142"/>
  <c r="B210" i="142"/>
  <c r="H209" i="142"/>
  <c r="E209" i="142"/>
  <c r="D209" i="142"/>
  <c r="B209" i="142"/>
  <c r="H208" i="142"/>
  <c r="E208" i="142"/>
  <c r="D208" i="142"/>
  <c r="B208" i="142"/>
  <c r="H207" i="142"/>
  <c r="E207" i="142"/>
  <c r="D207" i="142"/>
  <c r="B207" i="142"/>
  <c r="H206" i="142"/>
  <c r="E206" i="142"/>
  <c r="D206" i="142"/>
  <c r="B206" i="142"/>
  <c r="H205" i="142"/>
  <c r="E205" i="142"/>
  <c r="D205" i="142"/>
  <c r="B205" i="142"/>
  <c r="H204" i="142"/>
  <c r="E204" i="142"/>
  <c r="D204" i="142"/>
  <c r="B204" i="142"/>
  <c r="H203" i="142"/>
  <c r="E203" i="142"/>
  <c r="D203" i="142"/>
  <c r="B203" i="142"/>
  <c r="H202" i="142"/>
  <c r="E202" i="142"/>
  <c r="D202" i="142"/>
  <c r="B202" i="142"/>
  <c r="H201" i="142"/>
  <c r="E201" i="142"/>
  <c r="D201" i="142"/>
  <c r="B201" i="142"/>
  <c r="H200" i="142"/>
  <c r="E200" i="142"/>
  <c r="D200" i="142"/>
  <c r="B200" i="142"/>
  <c r="H199" i="142"/>
  <c r="E199" i="142"/>
  <c r="D199" i="142"/>
  <c r="B199" i="142"/>
  <c r="H198" i="142"/>
  <c r="E198" i="142"/>
  <c r="D198" i="142"/>
  <c r="B198" i="142"/>
  <c r="H197" i="142"/>
  <c r="E197" i="142"/>
  <c r="D197" i="142"/>
  <c r="B197" i="142"/>
  <c r="H196" i="142"/>
  <c r="E196" i="142"/>
  <c r="D196" i="142"/>
  <c r="B196" i="142"/>
  <c r="H195" i="142"/>
  <c r="E195" i="142"/>
  <c r="D195" i="142"/>
  <c r="B195" i="142"/>
  <c r="H194" i="142"/>
  <c r="E194" i="142"/>
  <c r="D194" i="142"/>
  <c r="B194" i="142"/>
  <c r="H193" i="142"/>
  <c r="E193" i="142"/>
  <c r="D193" i="142"/>
  <c r="B193" i="142"/>
  <c r="H192" i="142"/>
  <c r="E192" i="142"/>
  <c r="D192" i="142"/>
  <c r="B192" i="142"/>
  <c r="H191" i="142"/>
  <c r="E191" i="142"/>
  <c r="D191" i="142"/>
  <c r="B191" i="142"/>
  <c r="H190" i="142"/>
  <c r="E190" i="142"/>
  <c r="D190" i="142"/>
  <c r="B190" i="142"/>
  <c r="H189" i="142"/>
  <c r="E189" i="142"/>
  <c r="D189" i="142"/>
  <c r="B189" i="142"/>
  <c r="H188" i="142"/>
  <c r="E188" i="142"/>
  <c r="D188" i="142"/>
  <c r="B188" i="142"/>
  <c r="H187" i="142"/>
  <c r="E187" i="142"/>
  <c r="D187" i="142"/>
  <c r="B187" i="142"/>
  <c r="H186" i="142"/>
  <c r="E186" i="142"/>
  <c r="D186" i="142"/>
  <c r="B186" i="142"/>
  <c r="H185" i="142"/>
  <c r="E185" i="142"/>
  <c r="D185" i="142"/>
  <c r="B185" i="142"/>
  <c r="H184" i="142"/>
  <c r="E184" i="142"/>
  <c r="D184" i="142"/>
  <c r="B184" i="142"/>
  <c r="H183" i="142"/>
  <c r="E183" i="142"/>
  <c r="D183" i="142"/>
  <c r="B183" i="142"/>
  <c r="H182" i="142"/>
  <c r="E182" i="142"/>
  <c r="D182" i="142"/>
  <c r="B182" i="142"/>
  <c r="H181" i="142"/>
  <c r="E181" i="142"/>
  <c r="D181" i="142"/>
  <c r="B181" i="142"/>
  <c r="H180" i="142"/>
  <c r="E180" i="142"/>
  <c r="D180" i="142"/>
  <c r="B180" i="142"/>
  <c r="H179" i="142"/>
  <c r="E179" i="142"/>
  <c r="D179" i="142"/>
  <c r="B179" i="142"/>
  <c r="H178" i="142"/>
  <c r="E178" i="142"/>
  <c r="D178" i="142"/>
  <c r="B178" i="142"/>
  <c r="H177" i="142"/>
  <c r="E177" i="142"/>
  <c r="D177" i="142"/>
  <c r="B177" i="142"/>
  <c r="H176" i="142"/>
  <c r="E176" i="142"/>
  <c r="D176" i="142"/>
  <c r="B176" i="142"/>
  <c r="H175" i="142"/>
  <c r="E175" i="142"/>
  <c r="D175" i="142"/>
  <c r="B175" i="142"/>
  <c r="H174" i="142"/>
  <c r="E174" i="142"/>
  <c r="D174" i="142"/>
  <c r="B174" i="142"/>
  <c r="H173" i="142"/>
  <c r="E173" i="142"/>
  <c r="D173" i="142"/>
  <c r="B173" i="142"/>
  <c r="H172" i="142"/>
  <c r="E172" i="142"/>
  <c r="D172" i="142"/>
  <c r="B172" i="142"/>
  <c r="H171" i="142"/>
  <c r="E171" i="142"/>
  <c r="D171" i="142"/>
  <c r="B171" i="142"/>
  <c r="H170" i="142"/>
  <c r="E170" i="142"/>
  <c r="D170" i="142"/>
  <c r="B170" i="142"/>
  <c r="H169" i="142"/>
  <c r="E169" i="142"/>
  <c r="D169" i="142"/>
  <c r="B169" i="142"/>
  <c r="H168" i="142"/>
  <c r="E168" i="142"/>
  <c r="D168" i="142"/>
  <c r="B168" i="142"/>
  <c r="H167" i="142"/>
  <c r="E167" i="142"/>
  <c r="D167" i="142"/>
  <c r="B167" i="142"/>
  <c r="H166" i="142"/>
  <c r="E166" i="142"/>
  <c r="D166" i="142"/>
  <c r="B166" i="142"/>
  <c r="H165" i="142"/>
  <c r="E165" i="142"/>
  <c r="D165" i="142"/>
  <c r="B165" i="142"/>
  <c r="H164" i="142"/>
  <c r="E164" i="142"/>
  <c r="D164" i="142"/>
  <c r="B164" i="142"/>
  <c r="H163" i="142"/>
  <c r="E163" i="142"/>
  <c r="D163" i="142"/>
  <c r="B163" i="142"/>
  <c r="H162" i="142"/>
  <c r="E162" i="142"/>
  <c r="D162" i="142"/>
  <c r="B162" i="142"/>
  <c r="H161" i="142"/>
  <c r="E161" i="142"/>
  <c r="D161" i="142"/>
  <c r="B161" i="142"/>
  <c r="H160" i="142"/>
  <c r="E160" i="142"/>
  <c r="D160" i="142"/>
  <c r="F160" i="142" s="1"/>
  <c r="B160" i="142"/>
  <c r="H159" i="142"/>
  <c r="E159" i="142"/>
  <c r="D159" i="142"/>
  <c r="B159" i="142"/>
  <c r="H158" i="142"/>
  <c r="E158" i="142"/>
  <c r="D158" i="142"/>
  <c r="B158" i="142"/>
  <c r="H157" i="142"/>
  <c r="E157" i="142"/>
  <c r="D157" i="142"/>
  <c r="B157" i="142"/>
  <c r="H156" i="142"/>
  <c r="E156" i="142"/>
  <c r="D156" i="142"/>
  <c r="B156" i="142"/>
  <c r="H155" i="142"/>
  <c r="E155" i="142"/>
  <c r="D155" i="142"/>
  <c r="B155" i="142"/>
  <c r="H154" i="142"/>
  <c r="E154" i="142"/>
  <c r="D154" i="142"/>
  <c r="B154" i="142"/>
  <c r="H153" i="142"/>
  <c r="E153" i="142"/>
  <c r="D153" i="142"/>
  <c r="B153" i="142"/>
  <c r="H152" i="142"/>
  <c r="E152" i="142"/>
  <c r="D152" i="142"/>
  <c r="B152" i="142"/>
  <c r="H151" i="142"/>
  <c r="E151" i="142"/>
  <c r="D151" i="142"/>
  <c r="F151" i="142" s="1"/>
  <c r="B151" i="142"/>
  <c r="H150" i="142"/>
  <c r="E150" i="142"/>
  <c r="D150" i="142"/>
  <c r="B150" i="142"/>
  <c r="H149" i="142"/>
  <c r="E149" i="142"/>
  <c r="D149" i="142"/>
  <c r="B149" i="142"/>
  <c r="H148" i="142"/>
  <c r="E148" i="142"/>
  <c r="D148" i="142"/>
  <c r="B148" i="142"/>
  <c r="H147" i="142"/>
  <c r="E147" i="142"/>
  <c r="D147" i="142"/>
  <c r="F147" i="142" s="1"/>
  <c r="B147" i="142"/>
  <c r="H146" i="142"/>
  <c r="E146" i="142"/>
  <c r="D146" i="142"/>
  <c r="B146" i="142"/>
  <c r="H145" i="142"/>
  <c r="E145" i="142"/>
  <c r="D145" i="142"/>
  <c r="B145" i="142"/>
  <c r="H144" i="142"/>
  <c r="E144" i="142"/>
  <c r="D144" i="142"/>
  <c r="B144" i="142"/>
  <c r="H143" i="142"/>
  <c r="E143" i="142"/>
  <c r="D143" i="142"/>
  <c r="B143" i="142"/>
  <c r="H142" i="142"/>
  <c r="E142" i="142"/>
  <c r="D142" i="142"/>
  <c r="B142" i="142"/>
  <c r="H141" i="142"/>
  <c r="E141" i="142"/>
  <c r="D141" i="142"/>
  <c r="B141" i="142"/>
  <c r="H140" i="142"/>
  <c r="E140" i="142"/>
  <c r="D140" i="142"/>
  <c r="B140" i="142"/>
  <c r="H139" i="142"/>
  <c r="E139" i="142"/>
  <c r="D139" i="142"/>
  <c r="F139" i="142" s="1"/>
  <c r="B139" i="142"/>
  <c r="H138" i="142"/>
  <c r="E138" i="142"/>
  <c r="D138" i="142"/>
  <c r="B138" i="142"/>
  <c r="H137" i="142"/>
  <c r="E137" i="142"/>
  <c r="D137" i="142"/>
  <c r="B137" i="142"/>
  <c r="H136" i="142"/>
  <c r="E136" i="142"/>
  <c r="D136" i="142"/>
  <c r="B136" i="142"/>
  <c r="H135" i="142"/>
  <c r="E135" i="142"/>
  <c r="D135" i="142"/>
  <c r="B135" i="142"/>
  <c r="H134" i="142"/>
  <c r="E134" i="142"/>
  <c r="D134" i="142"/>
  <c r="B134" i="142"/>
  <c r="H133" i="142"/>
  <c r="E133" i="142"/>
  <c r="D133" i="142"/>
  <c r="B133" i="142"/>
  <c r="H132" i="142"/>
  <c r="E132" i="142"/>
  <c r="D132" i="142"/>
  <c r="B132" i="142"/>
  <c r="H131" i="142"/>
  <c r="E131" i="142"/>
  <c r="D131" i="142"/>
  <c r="F131" i="142" s="1"/>
  <c r="B131" i="142"/>
  <c r="H130" i="142"/>
  <c r="E130" i="142"/>
  <c r="D130" i="142"/>
  <c r="B130" i="142"/>
  <c r="H129" i="142"/>
  <c r="E129" i="142"/>
  <c r="D129" i="142"/>
  <c r="B129" i="142"/>
  <c r="H128" i="142"/>
  <c r="E128" i="142"/>
  <c r="D128" i="142"/>
  <c r="B128" i="142"/>
  <c r="H127" i="142"/>
  <c r="E127" i="142"/>
  <c r="D127" i="142"/>
  <c r="B127" i="142"/>
  <c r="H126" i="142"/>
  <c r="E126" i="142"/>
  <c r="D126" i="142"/>
  <c r="B126" i="142"/>
  <c r="H125" i="142"/>
  <c r="E125" i="142"/>
  <c r="D125" i="142"/>
  <c r="B125" i="142"/>
  <c r="H124" i="142"/>
  <c r="E124" i="142"/>
  <c r="D124" i="142"/>
  <c r="B124" i="142"/>
  <c r="H123" i="142"/>
  <c r="E123" i="142"/>
  <c r="D123" i="142"/>
  <c r="B123" i="142"/>
  <c r="H122" i="142"/>
  <c r="E122" i="142"/>
  <c r="D122" i="142"/>
  <c r="B122" i="142"/>
  <c r="H121" i="142"/>
  <c r="E121" i="142"/>
  <c r="D121" i="142"/>
  <c r="B121" i="142"/>
  <c r="H120" i="142"/>
  <c r="E120" i="142"/>
  <c r="D120" i="142"/>
  <c r="B120" i="142"/>
  <c r="H119" i="142"/>
  <c r="E119" i="142"/>
  <c r="D119" i="142"/>
  <c r="B119" i="142"/>
  <c r="H118" i="142"/>
  <c r="E118" i="142"/>
  <c r="D118" i="142"/>
  <c r="B118" i="142"/>
  <c r="H117" i="142"/>
  <c r="E117" i="142"/>
  <c r="D117" i="142"/>
  <c r="B117" i="142"/>
  <c r="H116" i="142"/>
  <c r="E116" i="142"/>
  <c r="D116" i="142"/>
  <c r="B116" i="142"/>
  <c r="H115" i="142"/>
  <c r="E115" i="142"/>
  <c r="D115" i="142"/>
  <c r="B115" i="142"/>
  <c r="H114" i="142"/>
  <c r="E114" i="142"/>
  <c r="D114" i="142"/>
  <c r="B114" i="142"/>
  <c r="H113" i="142"/>
  <c r="E113" i="142"/>
  <c r="D113" i="142"/>
  <c r="B113" i="142"/>
  <c r="H112" i="142"/>
  <c r="E112" i="142"/>
  <c r="D112" i="142"/>
  <c r="B112" i="142"/>
  <c r="H111" i="142"/>
  <c r="E111" i="142"/>
  <c r="D111" i="142"/>
  <c r="F111" i="142" s="1"/>
  <c r="B111" i="142"/>
  <c r="H110" i="142"/>
  <c r="E110" i="142"/>
  <c r="D110" i="142"/>
  <c r="B110" i="142"/>
  <c r="H109" i="142"/>
  <c r="E109" i="142"/>
  <c r="D109" i="142"/>
  <c r="B109" i="142"/>
  <c r="H108" i="142"/>
  <c r="E108" i="142"/>
  <c r="D108" i="142"/>
  <c r="B108" i="142"/>
  <c r="H107" i="142"/>
  <c r="E107" i="142"/>
  <c r="D107" i="142"/>
  <c r="F107" i="142" s="1"/>
  <c r="B107" i="142"/>
  <c r="H106" i="142"/>
  <c r="E106" i="142"/>
  <c r="D106" i="142"/>
  <c r="B106" i="142"/>
  <c r="H105" i="142"/>
  <c r="E105" i="142"/>
  <c r="D105" i="142"/>
  <c r="B105" i="142"/>
  <c r="H104" i="142"/>
  <c r="E104" i="142"/>
  <c r="D104" i="142"/>
  <c r="B104" i="142"/>
  <c r="H103" i="142"/>
  <c r="E103" i="142"/>
  <c r="D103" i="142"/>
  <c r="F103" i="142" s="1"/>
  <c r="B103" i="142"/>
  <c r="H102" i="142"/>
  <c r="E102" i="142"/>
  <c r="D102" i="142"/>
  <c r="B102" i="142"/>
  <c r="H101" i="142"/>
  <c r="E101" i="142"/>
  <c r="D101" i="142"/>
  <c r="B101" i="142"/>
  <c r="H100" i="142"/>
  <c r="E100" i="142"/>
  <c r="D100" i="142"/>
  <c r="B100" i="142"/>
  <c r="H99" i="142"/>
  <c r="E99" i="142"/>
  <c r="D99" i="142"/>
  <c r="B99" i="142"/>
  <c r="H98" i="142"/>
  <c r="E98" i="142"/>
  <c r="D98" i="142"/>
  <c r="B98" i="142"/>
  <c r="H97" i="142"/>
  <c r="E97" i="142"/>
  <c r="D97" i="142"/>
  <c r="B97" i="142"/>
  <c r="H96" i="142"/>
  <c r="E96" i="142"/>
  <c r="D96" i="142"/>
  <c r="B96" i="142"/>
  <c r="H95" i="142"/>
  <c r="E95" i="142"/>
  <c r="D95" i="142"/>
  <c r="B95" i="142"/>
  <c r="H94" i="142"/>
  <c r="E94" i="142"/>
  <c r="D94" i="142"/>
  <c r="B94" i="142"/>
  <c r="H93" i="142"/>
  <c r="E93" i="142"/>
  <c r="D93" i="142"/>
  <c r="B93" i="142"/>
  <c r="H92" i="142"/>
  <c r="E92" i="142"/>
  <c r="D92" i="142"/>
  <c r="B92" i="142"/>
  <c r="H91" i="142"/>
  <c r="E91" i="142"/>
  <c r="D91" i="142"/>
  <c r="B91" i="142"/>
  <c r="H90" i="142"/>
  <c r="E90" i="142"/>
  <c r="D90" i="142"/>
  <c r="B90" i="142"/>
  <c r="H89" i="142"/>
  <c r="E89" i="142"/>
  <c r="D89" i="142"/>
  <c r="B89" i="142"/>
  <c r="H88" i="142"/>
  <c r="E88" i="142"/>
  <c r="D88" i="142"/>
  <c r="B88" i="142"/>
  <c r="H87" i="142"/>
  <c r="E87" i="142"/>
  <c r="D87" i="142"/>
  <c r="B87" i="142"/>
  <c r="H86" i="142"/>
  <c r="E86" i="142"/>
  <c r="D86" i="142"/>
  <c r="B86" i="142"/>
  <c r="H85" i="142"/>
  <c r="E85" i="142"/>
  <c r="D85" i="142"/>
  <c r="B85" i="142"/>
  <c r="H84" i="142"/>
  <c r="E84" i="142"/>
  <c r="D84" i="142"/>
  <c r="B84" i="142"/>
  <c r="H83" i="142"/>
  <c r="E83" i="142"/>
  <c r="D83" i="142"/>
  <c r="B83" i="142"/>
  <c r="H82" i="142"/>
  <c r="E82" i="142"/>
  <c r="D82" i="142"/>
  <c r="B82" i="142"/>
  <c r="H81" i="142"/>
  <c r="E81" i="142"/>
  <c r="D81" i="142"/>
  <c r="B81" i="142"/>
  <c r="H80" i="142"/>
  <c r="E80" i="142"/>
  <c r="D80" i="142"/>
  <c r="B80" i="142"/>
  <c r="H79" i="142"/>
  <c r="E79" i="142"/>
  <c r="D79" i="142"/>
  <c r="B79" i="142"/>
  <c r="H78" i="142"/>
  <c r="E78" i="142"/>
  <c r="D78" i="142"/>
  <c r="B78" i="142"/>
  <c r="H77" i="142"/>
  <c r="E77" i="142"/>
  <c r="D77" i="142"/>
  <c r="B77" i="142"/>
  <c r="H76" i="142"/>
  <c r="E76" i="142"/>
  <c r="D76" i="142"/>
  <c r="B76" i="142"/>
  <c r="H75" i="142"/>
  <c r="E75" i="142"/>
  <c r="D75" i="142"/>
  <c r="B75" i="142"/>
  <c r="H74" i="142"/>
  <c r="E74" i="142"/>
  <c r="D74" i="142"/>
  <c r="B74" i="142"/>
  <c r="H73" i="142"/>
  <c r="E73" i="142"/>
  <c r="D73" i="142"/>
  <c r="B73" i="142"/>
  <c r="H72" i="142"/>
  <c r="E72" i="142"/>
  <c r="D72" i="142"/>
  <c r="B72" i="142"/>
  <c r="H71" i="142"/>
  <c r="E71" i="142"/>
  <c r="D71" i="142"/>
  <c r="B71" i="142"/>
  <c r="H70" i="142"/>
  <c r="E70" i="142"/>
  <c r="D70" i="142"/>
  <c r="B70" i="142"/>
  <c r="H69" i="142"/>
  <c r="E69" i="142"/>
  <c r="D69" i="142"/>
  <c r="B69" i="142"/>
  <c r="H68" i="142"/>
  <c r="E68" i="142"/>
  <c r="D68" i="142"/>
  <c r="B68" i="142"/>
  <c r="H67" i="142"/>
  <c r="E67" i="142"/>
  <c r="D67" i="142"/>
  <c r="B67" i="142"/>
  <c r="H66" i="142"/>
  <c r="E66" i="142"/>
  <c r="D66" i="142"/>
  <c r="B66" i="142"/>
  <c r="H65" i="142"/>
  <c r="E65" i="142"/>
  <c r="D65" i="142"/>
  <c r="B65" i="142"/>
  <c r="H64" i="142"/>
  <c r="E64" i="142"/>
  <c r="D64" i="142"/>
  <c r="B64" i="142"/>
  <c r="H63" i="142"/>
  <c r="E63" i="142"/>
  <c r="D63" i="142"/>
  <c r="F63" i="142" s="1"/>
  <c r="B63" i="142"/>
  <c r="H62" i="142"/>
  <c r="E62" i="142"/>
  <c r="D62" i="142"/>
  <c r="B62" i="142"/>
  <c r="H61" i="142"/>
  <c r="E61" i="142"/>
  <c r="D61" i="142"/>
  <c r="B61" i="142"/>
  <c r="H60" i="142"/>
  <c r="E60" i="142"/>
  <c r="D60" i="142"/>
  <c r="B60" i="142"/>
  <c r="H59" i="142"/>
  <c r="E59" i="142"/>
  <c r="D59" i="142"/>
  <c r="B59" i="142"/>
  <c r="H58" i="142"/>
  <c r="E58" i="142"/>
  <c r="D58" i="142"/>
  <c r="B58" i="142"/>
  <c r="H57" i="142"/>
  <c r="E57" i="142"/>
  <c r="D57" i="142"/>
  <c r="B57" i="142"/>
  <c r="H56" i="142"/>
  <c r="E56" i="142"/>
  <c r="D56" i="142"/>
  <c r="B56" i="142"/>
  <c r="H55" i="142"/>
  <c r="E55" i="142"/>
  <c r="D55" i="142"/>
  <c r="B55" i="142"/>
  <c r="H54" i="142"/>
  <c r="E54" i="142"/>
  <c r="D54" i="142"/>
  <c r="B54" i="142"/>
  <c r="H53" i="142"/>
  <c r="E53" i="142"/>
  <c r="D53" i="142"/>
  <c r="B53" i="142"/>
  <c r="H52" i="142"/>
  <c r="E52" i="142"/>
  <c r="D52" i="142"/>
  <c r="B52" i="142"/>
  <c r="H51" i="142"/>
  <c r="E51" i="142"/>
  <c r="D51" i="142"/>
  <c r="B51" i="142"/>
  <c r="H50" i="142"/>
  <c r="E50" i="142"/>
  <c r="D50" i="142"/>
  <c r="B50" i="142"/>
  <c r="H49" i="142"/>
  <c r="E49" i="142"/>
  <c r="D49" i="142"/>
  <c r="F49" i="142" s="1"/>
  <c r="B49" i="142"/>
  <c r="H48" i="142"/>
  <c r="E48" i="142"/>
  <c r="D48" i="142"/>
  <c r="B48" i="142"/>
  <c r="H47" i="142"/>
  <c r="E47" i="142"/>
  <c r="D47" i="142"/>
  <c r="B47" i="142"/>
  <c r="H46" i="142"/>
  <c r="E46" i="142"/>
  <c r="D46" i="142"/>
  <c r="B46" i="142"/>
  <c r="H45" i="142"/>
  <c r="E45" i="142"/>
  <c r="D45" i="142"/>
  <c r="B45" i="142"/>
  <c r="H44" i="142"/>
  <c r="E44" i="142"/>
  <c r="D44" i="142"/>
  <c r="B44" i="142"/>
  <c r="H43" i="142"/>
  <c r="E43" i="142"/>
  <c r="D43" i="142"/>
  <c r="B43" i="142"/>
  <c r="H42" i="142"/>
  <c r="E42" i="142"/>
  <c r="D42" i="142"/>
  <c r="B42" i="142"/>
  <c r="H41" i="142"/>
  <c r="E41" i="142"/>
  <c r="D41" i="142"/>
  <c r="F41" i="142" s="1"/>
  <c r="B41" i="142"/>
  <c r="H40" i="142"/>
  <c r="E40" i="142"/>
  <c r="D40" i="142"/>
  <c r="B40" i="142"/>
  <c r="H39" i="142"/>
  <c r="E39" i="142"/>
  <c r="D39" i="142"/>
  <c r="B39" i="142"/>
  <c r="H38" i="142"/>
  <c r="E38" i="142"/>
  <c r="D38" i="142"/>
  <c r="B38" i="142"/>
  <c r="H37" i="142"/>
  <c r="E37" i="142"/>
  <c r="D37" i="142"/>
  <c r="F37" i="142" s="1"/>
  <c r="B37" i="142"/>
  <c r="H36" i="142"/>
  <c r="E36" i="142"/>
  <c r="D36" i="142"/>
  <c r="B36" i="142"/>
  <c r="H35" i="142"/>
  <c r="E35" i="142"/>
  <c r="D35" i="142"/>
  <c r="B35" i="142"/>
  <c r="H34" i="142"/>
  <c r="E34" i="142"/>
  <c r="D34" i="142"/>
  <c r="B34" i="142"/>
  <c r="H33" i="142"/>
  <c r="E33" i="142"/>
  <c r="D33" i="142"/>
  <c r="B33" i="142"/>
  <c r="H32" i="142"/>
  <c r="E32" i="142"/>
  <c r="D32" i="142"/>
  <c r="B32" i="142"/>
  <c r="H31" i="142"/>
  <c r="E31" i="142"/>
  <c r="D31" i="142"/>
  <c r="B31" i="142"/>
  <c r="H30" i="142"/>
  <c r="E30" i="142"/>
  <c r="D30" i="142"/>
  <c r="B30" i="142"/>
  <c r="H29" i="142"/>
  <c r="E29" i="142"/>
  <c r="D29" i="142"/>
  <c r="B29" i="142"/>
  <c r="H28" i="142"/>
  <c r="E28" i="142"/>
  <c r="D28" i="142"/>
  <c r="B28" i="142"/>
  <c r="H27" i="142"/>
  <c r="E27" i="142"/>
  <c r="D27" i="142"/>
  <c r="B27" i="142"/>
  <c r="H26" i="142"/>
  <c r="E26" i="142"/>
  <c r="D26" i="142"/>
  <c r="B26" i="142"/>
  <c r="H25" i="142"/>
  <c r="E25" i="142"/>
  <c r="D25" i="142"/>
  <c r="F25" i="142" s="1"/>
  <c r="B25" i="142"/>
  <c r="H24" i="142"/>
  <c r="E24" i="142"/>
  <c r="D24" i="142"/>
  <c r="B24" i="142"/>
  <c r="H23" i="142"/>
  <c r="E23" i="142"/>
  <c r="D23" i="142"/>
  <c r="F23" i="142" s="1"/>
  <c r="B23" i="142"/>
  <c r="H22" i="142"/>
  <c r="E22" i="142"/>
  <c r="D22" i="142"/>
  <c r="B22" i="142"/>
  <c r="H21" i="142"/>
  <c r="E21" i="142"/>
  <c r="D21" i="142"/>
  <c r="F21" i="142" s="1"/>
  <c r="B21" i="142"/>
  <c r="H20" i="142"/>
  <c r="E20" i="142"/>
  <c r="D20" i="142"/>
  <c r="B20" i="142"/>
  <c r="H19" i="142"/>
  <c r="E19" i="142"/>
  <c r="D19" i="142"/>
  <c r="B19" i="142"/>
  <c r="H18" i="142"/>
  <c r="E18" i="142"/>
  <c r="D18" i="142"/>
  <c r="B18" i="142"/>
  <c r="H17" i="142"/>
  <c r="E17" i="142"/>
  <c r="D17" i="142"/>
  <c r="F17" i="142" s="1"/>
  <c r="B17" i="142"/>
  <c r="H16" i="142"/>
  <c r="E16" i="142"/>
  <c r="D16" i="142"/>
  <c r="B16" i="142"/>
  <c r="H15" i="142"/>
  <c r="E15" i="142"/>
  <c r="D15" i="142"/>
  <c r="B15" i="142"/>
  <c r="H14" i="142"/>
  <c r="E14" i="142"/>
  <c r="D14" i="142"/>
  <c r="B14" i="142"/>
  <c r="H13" i="142"/>
  <c r="E13" i="142"/>
  <c r="D13" i="142"/>
  <c r="B13" i="142"/>
  <c r="H12" i="142"/>
  <c r="E12" i="142"/>
  <c r="D12" i="142"/>
  <c r="F12" i="142" s="1"/>
  <c r="B12" i="142"/>
  <c r="H11" i="142"/>
  <c r="E11" i="142"/>
  <c r="D11" i="142"/>
  <c r="B11" i="142"/>
  <c r="H10" i="142"/>
  <c r="E10" i="142"/>
  <c r="D10" i="142"/>
  <c r="B10" i="142"/>
  <c r="H9" i="142"/>
  <c r="E9" i="142"/>
  <c r="D9" i="142"/>
  <c r="F9" i="142" s="1"/>
  <c r="B9" i="142"/>
  <c r="H8" i="142"/>
  <c r="E8" i="142"/>
  <c r="D8" i="142"/>
  <c r="B8" i="142"/>
  <c r="H7" i="142"/>
  <c r="E7" i="142"/>
  <c r="D7" i="142"/>
  <c r="F7" i="142" s="1"/>
  <c r="B7" i="142"/>
  <c r="H6" i="142"/>
  <c r="E6" i="142"/>
  <c r="D6" i="142"/>
  <c r="B6" i="142"/>
  <c r="H5" i="142"/>
  <c r="E5" i="142"/>
  <c r="D5" i="142"/>
  <c r="B5" i="142"/>
  <c r="H4" i="142"/>
  <c r="E4" i="142"/>
  <c r="D4" i="142"/>
  <c r="B4" i="142"/>
  <c r="H3" i="142"/>
  <c r="E3" i="142"/>
  <c r="D3" i="142"/>
  <c r="B3" i="142"/>
  <c r="J6" i="151"/>
  <c r="F6" i="151"/>
  <c r="E6" i="151"/>
  <c r="L6" i="151" s="1"/>
  <c r="C6" i="151"/>
  <c r="J5" i="151"/>
  <c r="F5" i="151"/>
  <c r="E5" i="151"/>
  <c r="L5" i="151" s="1"/>
  <c r="C5" i="151"/>
  <c r="J4" i="151"/>
  <c r="F4" i="151"/>
  <c r="E4" i="151"/>
  <c r="L4" i="151" s="1"/>
  <c r="C4" i="151"/>
  <c r="F18" i="142" l="1"/>
  <c r="F22" i="142"/>
  <c r="F26" i="142"/>
  <c r="F30" i="142"/>
  <c r="F34" i="142"/>
  <c r="F42" i="142"/>
  <c r="F46" i="142"/>
  <c r="F50" i="142"/>
  <c r="F162" i="142"/>
  <c r="F294" i="142"/>
  <c r="F387" i="142"/>
  <c r="F427" i="142"/>
  <c r="F439" i="142"/>
  <c r="F443" i="142"/>
  <c r="F451" i="142"/>
  <c r="F475" i="142"/>
  <c r="F495" i="142"/>
  <c r="F499" i="142"/>
  <c r="F503" i="142"/>
  <c r="F84" i="142"/>
  <c r="F465" i="142"/>
  <c r="F492" i="142"/>
  <c r="F401" i="142"/>
  <c r="F501" i="142"/>
  <c r="F442" i="142"/>
  <c r="F167" i="147"/>
  <c r="F176" i="147"/>
  <c r="F145" i="147"/>
  <c r="F169" i="147"/>
  <c r="F160" i="147"/>
  <c r="F252" i="147"/>
  <c r="F336" i="147"/>
  <c r="F388" i="147"/>
  <c r="F5" i="147"/>
  <c r="F9" i="147"/>
  <c r="F17" i="147"/>
  <c r="F57" i="147"/>
  <c r="F105" i="147"/>
  <c r="F121" i="147"/>
  <c r="F149" i="147"/>
  <c r="F260" i="147"/>
  <c r="F264" i="147"/>
  <c r="F272" i="147"/>
  <c r="F302" i="147"/>
  <c r="F313" i="147"/>
  <c r="F325" i="147"/>
  <c r="F196" i="147"/>
  <c r="F211" i="147"/>
  <c r="F362" i="147"/>
  <c r="F122" i="147"/>
  <c r="F134" i="147"/>
  <c r="F249" i="147"/>
  <c r="F306" i="147"/>
  <c r="F337" i="147"/>
  <c r="F288" i="147"/>
  <c r="F6" i="147"/>
  <c r="F146" i="147"/>
  <c r="F197" i="147"/>
  <c r="F212" i="147"/>
  <c r="F219" i="147"/>
  <c r="F227" i="147"/>
  <c r="F265" i="147"/>
  <c r="F273" i="147"/>
  <c r="F303" i="147"/>
  <c r="F359" i="147"/>
  <c r="F363" i="147"/>
  <c r="F166" i="147"/>
  <c r="F246" i="147"/>
  <c r="F250" i="147"/>
  <c r="F285" i="147"/>
  <c r="F307" i="147"/>
  <c r="F7" i="147"/>
  <c r="F11" i="147"/>
  <c r="F15" i="147"/>
  <c r="F23" i="147"/>
  <c r="F27" i="147"/>
  <c r="F31" i="147"/>
  <c r="F43" i="147"/>
  <c r="F67" i="147"/>
  <c r="F135" i="147"/>
  <c r="F147" i="147"/>
  <c r="F205" i="147"/>
  <c r="F235" i="147"/>
  <c r="F239" i="147"/>
  <c r="F258" i="147"/>
  <c r="F262" i="147"/>
  <c r="F266" i="147"/>
  <c r="F270" i="147"/>
  <c r="F311" i="147"/>
  <c r="F319" i="147"/>
  <c r="F323" i="147"/>
  <c r="F331" i="147"/>
  <c r="F349" i="147"/>
  <c r="F356" i="147"/>
  <c r="F375" i="147"/>
  <c r="F379" i="147"/>
  <c r="F213" i="147"/>
  <c r="F228" i="147"/>
  <c r="F243" i="147"/>
  <c r="F278" i="147"/>
  <c r="F247" i="147"/>
  <c r="F391" i="147"/>
  <c r="F175" i="147"/>
  <c r="F179" i="147"/>
  <c r="F221" i="147"/>
  <c r="F240" i="147"/>
  <c r="F255" i="147"/>
  <c r="F267" i="147"/>
  <c r="F301" i="147"/>
  <c r="F312" i="147"/>
  <c r="F328" i="147"/>
  <c r="F357" i="147"/>
  <c r="F195" i="147"/>
  <c r="F229" i="147"/>
  <c r="F294" i="147"/>
  <c r="F157" i="147"/>
  <c r="F180" i="147"/>
  <c r="F138" i="147"/>
  <c r="F150" i="147"/>
  <c r="F161" i="147"/>
  <c r="F131" i="147"/>
  <c r="F173" i="147"/>
  <c r="F154" i="147"/>
  <c r="F177" i="147"/>
  <c r="F100" i="147"/>
  <c r="F139" i="147"/>
  <c r="F143" i="147"/>
  <c r="F162" i="147"/>
  <c r="F151" i="147"/>
  <c r="F170" i="147"/>
  <c r="F155" i="147"/>
  <c r="F159" i="147"/>
  <c r="F163" i="147"/>
  <c r="F178" i="147"/>
  <c r="F148" i="147"/>
  <c r="F133" i="147"/>
  <c r="F186" i="147"/>
  <c r="F164" i="147"/>
  <c r="F183" i="147"/>
  <c r="F47" i="147"/>
  <c r="F55" i="147"/>
  <c r="F91" i="147"/>
  <c r="F21" i="147"/>
  <c r="F41" i="147"/>
  <c r="F81" i="147"/>
  <c r="F89" i="147"/>
  <c r="F74" i="147"/>
  <c r="F10" i="147"/>
  <c r="F16" i="150"/>
  <c r="F20" i="150"/>
  <c r="F5" i="150"/>
  <c r="F13" i="150"/>
  <c r="F21" i="150"/>
  <c r="F429" i="142"/>
  <c r="F53" i="142"/>
  <c r="F57" i="142"/>
  <c r="F65" i="142"/>
  <c r="F69" i="142"/>
  <c r="F73" i="142"/>
  <c r="F81" i="142"/>
  <c r="F97" i="142"/>
  <c r="F117" i="142"/>
  <c r="F121" i="142"/>
  <c r="F125" i="142"/>
  <c r="F137" i="142"/>
  <c r="F205" i="142"/>
  <c r="F209" i="142"/>
  <c r="F225" i="142"/>
  <c r="F233" i="142"/>
  <c r="F237" i="142"/>
  <c r="F297" i="142"/>
  <c r="F321" i="142"/>
  <c r="F365" i="142"/>
  <c r="F373" i="142"/>
  <c r="F377" i="142"/>
  <c r="F468" i="142"/>
  <c r="F483" i="142"/>
  <c r="F413" i="142"/>
  <c r="F206" i="142"/>
  <c r="F362" i="142"/>
  <c r="F462" i="142"/>
  <c r="F473" i="142"/>
  <c r="F402" i="142"/>
  <c r="F406" i="142"/>
  <c r="F496" i="142"/>
  <c r="F477" i="142"/>
  <c r="F481" i="142"/>
  <c r="F500" i="142"/>
  <c r="F463" i="142"/>
  <c r="F493" i="142"/>
  <c r="F391" i="142"/>
  <c r="F395" i="142"/>
  <c r="F399" i="142"/>
  <c r="F482" i="142"/>
  <c r="F486" i="142"/>
  <c r="F60" i="142"/>
  <c r="F204" i="142"/>
  <c r="F464" i="142"/>
  <c r="F494" i="142"/>
  <c r="F498" i="142"/>
  <c r="F68" i="142"/>
  <c r="F92" i="142"/>
  <c r="F96" i="142"/>
  <c r="F100" i="142"/>
  <c r="F112" i="142"/>
  <c r="F124" i="142"/>
  <c r="F136" i="142"/>
  <c r="F144" i="142"/>
  <c r="F152" i="142"/>
  <c r="F172" i="142"/>
  <c r="F176" i="142"/>
  <c r="F180" i="142"/>
  <c r="F188" i="142"/>
  <c r="F196" i="142"/>
  <c r="F287" i="142"/>
  <c r="F307" i="142"/>
  <c r="F315" i="142"/>
  <c r="F323" i="142"/>
  <c r="F335" i="142"/>
  <c r="F339" i="142"/>
  <c r="F343" i="142"/>
  <c r="F363" i="142"/>
  <c r="F379" i="142"/>
  <c r="F383" i="142"/>
  <c r="F414" i="142"/>
  <c r="F418" i="142"/>
  <c r="F422" i="142"/>
  <c r="F426" i="142"/>
  <c r="F430" i="142"/>
  <c r="F434" i="142"/>
  <c r="F438" i="142"/>
  <c r="F208" i="142"/>
  <c r="F216" i="142"/>
  <c r="F236" i="142"/>
  <c r="F248" i="142"/>
  <c r="F403" i="142"/>
  <c r="F181" i="142"/>
  <c r="F185" i="142"/>
  <c r="F193" i="142"/>
  <c r="F411" i="142"/>
  <c r="F392" i="142"/>
  <c r="F435" i="142"/>
  <c r="F74" i="142"/>
  <c r="F82" i="142"/>
  <c r="F90" i="142"/>
  <c r="F98" i="142"/>
  <c r="F102" i="142"/>
  <c r="F110" i="142"/>
  <c r="F404" i="142"/>
  <c r="F154" i="142"/>
  <c r="F190" i="142"/>
  <c r="F198" i="142"/>
  <c r="F257" i="142"/>
  <c r="F428" i="142"/>
  <c r="F436" i="142"/>
  <c r="F459" i="142"/>
  <c r="F234" i="142"/>
  <c r="F349" i="142"/>
  <c r="F353" i="142"/>
  <c r="F393" i="142"/>
  <c r="F397" i="142"/>
  <c r="F51" i="142"/>
  <c r="F20" i="142"/>
  <c r="F24" i="142"/>
  <c r="F28" i="142"/>
  <c r="F36" i="142"/>
  <c r="F40" i="142"/>
  <c r="F44" i="142"/>
  <c r="F83" i="142"/>
  <c r="F95" i="142"/>
  <c r="F203" i="142"/>
  <c r="F374" i="142"/>
  <c r="F378" i="142"/>
  <c r="F421" i="142"/>
  <c r="F425" i="142"/>
  <c r="F437" i="142"/>
  <c r="F441" i="142"/>
  <c r="F55" i="142"/>
  <c r="F86" i="142"/>
  <c r="F129" i="142"/>
  <c r="F133" i="142"/>
  <c r="F156" i="142"/>
  <c r="F164" i="142"/>
  <c r="F168" i="142"/>
  <c r="F254" i="142"/>
  <c r="F301" i="142"/>
  <c r="F309" i="142"/>
  <c r="F324" i="142"/>
  <c r="F410" i="142"/>
  <c r="F444" i="142"/>
  <c r="F455" i="142"/>
  <c r="F67" i="142"/>
  <c r="F313" i="142"/>
  <c r="F145" i="142"/>
  <c r="F278" i="142"/>
  <c r="F13" i="142"/>
  <c r="F79" i="142"/>
  <c r="F122" i="142"/>
  <c r="F126" i="142"/>
  <c r="F153" i="142"/>
  <c r="F157" i="142"/>
  <c r="F200" i="142"/>
  <c r="F235" i="142"/>
  <c r="F239" i="142"/>
  <c r="F298" i="142"/>
  <c r="F329" i="142"/>
  <c r="F337" i="142"/>
  <c r="F345" i="142"/>
  <c r="F400" i="142"/>
  <c r="F52" i="142"/>
  <c r="F56" i="142"/>
  <c r="F87" i="142"/>
  <c r="F306" i="142"/>
  <c r="F310" i="142"/>
  <c r="F445" i="142"/>
  <c r="F456" i="142"/>
  <c r="F460" i="142"/>
  <c r="F138" i="142"/>
  <c r="F259" i="142"/>
  <c r="F263" i="142"/>
  <c r="F267" i="142"/>
  <c r="F275" i="142"/>
  <c r="F314" i="142"/>
  <c r="F419" i="142"/>
  <c r="F10" i="142"/>
  <c r="F33" i="142"/>
  <c r="F76" i="142"/>
  <c r="F115" i="142"/>
  <c r="F119" i="142"/>
  <c r="F123" i="142"/>
  <c r="F158" i="142"/>
  <c r="F201" i="142"/>
  <c r="F240" i="142"/>
  <c r="F299" i="142"/>
  <c r="F318" i="142"/>
  <c r="F342" i="142"/>
  <c r="F88" i="142"/>
  <c r="F170" i="142"/>
  <c r="F350" i="142"/>
  <c r="F354" i="142"/>
  <c r="F358" i="142"/>
  <c r="F408" i="142"/>
  <c r="F457" i="142"/>
  <c r="F461" i="142"/>
  <c r="F272" i="142"/>
  <c r="F276" i="142"/>
  <c r="F284" i="142"/>
  <c r="F416" i="142"/>
  <c r="F420" i="142"/>
  <c r="F424" i="142"/>
  <c r="F431" i="142"/>
  <c r="F450" i="142"/>
  <c r="F256" i="142"/>
  <c r="F382" i="142"/>
  <c r="F3" i="142"/>
  <c r="F104" i="142"/>
  <c r="F54" i="142"/>
  <c r="F58" i="142"/>
  <c r="F85" i="142"/>
  <c r="F89" i="142"/>
  <c r="F155" i="142"/>
  <c r="F163" i="142"/>
  <c r="F171" i="142"/>
  <c r="F245" i="142"/>
  <c r="F249" i="142"/>
  <c r="F327" i="142"/>
  <c r="F331" i="142"/>
  <c r="F347" i="142"/>
  <c r="F351" i="142"/>
  <c r="F359" i="142"/>
  <c r="F458" i="142"/>
  <c r="F66" i="142"/>
  <c r="F140" i="142"/>
  <c r="F175" i="142"/>
  <c r="F210" i="142"/>
  <c r="F222" i="142"/>
  <c r="F265" i="142"/>
  <c r="F289" i="142"/>
  <c r="F447" i="142"/>
  <c r="F4" i="142"/>
  <c r="F8" i="142"/>
  <c r="F27" i="142"/>
  <c r="F70" i="142"/>
  <c r="F179" i="142"/>
  <c r="F183" i="142"/>
  <c r="F187" i="142"/>
  <c r="F191" i="142"/>
  <c r="F230" i="142"/>
  <c r="F316" i="142"/>
  <c r="F320" i="142"/>
  <c r="F371" i="142"/>
  <c r="F417" i="142"/>
  <c r="F32" i="142"/>
  <c r="F61" i="142"/>
  <c r="F94" i="142"/>
  <c r="F113" i="142"/>
  <c r="F166" i="142"/>
  <c r="F177" i="142"/>
  <c r="F207" i="142"/>
  <c r="F286" i="142"/>
  <c r="F14" i="142"/>
  <c r="F43" i="142"/>
  <c r="F47" i="142"/>
  <c r="F80" i="142"/>
  <c r="F148" i="142"/>
  <c r="F159" i="142"/>
  <c r="F215" i="142"/>
  <c r="F219" i="142"/>
  <c r="F241" i="142"/>
  <c r="F271" i="142"/>
  <c r="F346" i="142"/>
  <c r="F384" i="142"/>
  <c r="F29" i="142"/>
  <c r="F62" i="142"/>
  <c r="F91" i="142"/>
  <c r="F106" i="142"/>
  <c r="F114" i="142"/>
  <c r="F167" i="142"/>
  <c r="F174" i="142"/>
  <c r="F178" i="142"/>
  <c r="F227" i="142"/>
  <c r="F279" i="142"/>
  <c r="F283" i="142"/>
  <c r="F328" i="142"/>
  <c r="F332" i="142"/>
  <c r="F388" i="142"/>
  <c r="F11" i="142"/>
  <c r="F15" i="142"/>
  <c r="F48" i="142"/>
  <c r="F77" i="142"/>
  <c r="F99" i="142"/>
  <c r="F118" i="142"/>
  <c r="F130" i="142"/>
  <c r="F182" i="142"/>
  <c r="F212" i="142"/>
  <c r="F220" i="142"/>
  <c r="F238" i="142"/>
  <c r="F242" i="142"/>
  <c r="F291" i="142"/>
  <c r="F366" i="142"/>
  <c r="F370" i="142"/>
  <c r="F385" i="142"/>
  <c r="F59" i="142"/>
  <c r="F134" i="142"/>
  <c r="F224" i="142"/>
  <c r="F246" i="142"/>
  <c r="F302" i="142"/>
  <c r="F333" i="142"/>
  <c r="F355" i="142"/>
  <c r="F389" i="142"/>
  <c r="F280" i="142"/>
  <c r="F325" i="142"/>
  <c r="F16" i="142"/>
  <c r="F45" i="142"/>
  <c r="F78" i="142"/>
  <c r="F127" i="142"/>
  <c r="F142" i="142"/>
  <c r="F146" i="142"/>
  <c r="F150" i="142"/>
  <c r="F161" i="142"/>
  <c r="F202" i="142"/>
  <c r="F213" i="142"/>
  <c r="F217" i="142"/>
  <c r="F262" i="142"/>
  <c r="F269" i="142"/>
  <c r="F288" i="142"/>
  <c r="F344" i="142"/>
  <c r="F367" i="142"/>
  <c r="F386" i="142"/>
  <c r="F19" i="142"/>
  <c r="F5" i="142"/>
  <c r="F38" i="142"/>
  <c r="F71" i="142"/>
  <c r="F108" i="142"/>
  <c r="F135" i="142"/>
  <c r="F195" i="142"/>
  <c r="F247" i="142"/>
  <c r="F251" i="142"/>
  <c r="F273" i="142"/>
  <c r="F303" i="142"/>
  <c r="F322" i="142"/>
  <c r="F352" i="142"/>
  <c r="F360" i="142"/>
  <c r="F375" i="142"/>
  <c r="F390" i="142"/>
  <c r="F31" i="142"/>
  <c r="F64" i="142"/>
  <c r="F93" i="142"/>
  <c r="F199" i="142"/>
  <c r="F266" i="142"/>
  <c r="F277" i="142"/>
  <c r="F281" i="142"/>
  <c r="F326" i="142"/>
  <c r="F334" i="142"/>
  <c r="F75" i="142"/>
  <c r="F116" i="142"/>
  <c r="F364" i="142"/>
  <c r="F120" i="142"/>
  <c r="F169" i="142"/>
  <c r="F184" i="142"/>
  <c r="F6" i="142"/>
  <c r="F35" i="142"/>
  <c r="F39" i="142"/>
  <c r="F72" i="142"/>
  <c r="F105" i="142"/>
  <c r="F109" i="142"/>
  <c r="F128" i="142"/>
  <c r="F132" i="142"/>
  <c r="F143" i="142"/>
  <c r="F173" i="142"/>
  <c r="F192" i="142"/>
  <c r="F214" i="142"/>
  <c r="F244" i="142"/>
  <c r="F252" i="142"/>
  <c r="F270" i="142"/>
  <c r="F274" i="142"/>
  <c r="F308" i="142"/>
  <c r="F319" i="142"/>
  <c r="F338" i="142"/>
  <c r="F357" i="142"/>
  <c r="F361" i="142"/>
  <c r="F30" i="147"/>
  <c r="F113" i="147"/>
  <c r="F58" i="147"/>
  <c r="F66" i="147"/>
  <c r="F90" i="147"/>
  <c r="F19" i="147"/>
  <c r="F35" i="147"/>
  <c r="F39" i="147"/>
  <c r="F106" i="147"/>
  <c r="F114" i="147"/>
  <c r="F8" i="147"/>
  <c r="F16" i="147"/>
  <c r="F59" i="147"/>
  <c r="F75" i="147"/>
  <c r="F83" i="147"/>
  <c r="F36" i="147"/>
  <c r="F95" i="147"/>
  <c r="F103" i="147"/>
  <c r="F115" i="147"/>
  <c r="F56" i="147"/>
  <c r="F64" i="147"/>
  <c r="F72" i="147"/>
  <c r="F123" i="147"/>
  <c r="F25" i="147"/>
  <c r="F29" i="147"/>
  <c r="F80" i="147"/>
  <c r="F88" i="147"/>
  <c r="F116" i="147"/>
  <c r="F120" i="147"/>
  <c r="F45" i="147"/>
  <c r="F53" i="147"/>
  <c r="F14" i="147"/>
  <c r="F65" i="147"/>
  <c r="F73" i="147"/>
  <c r="F93" i="147"/>
  <c r="F101" i="147"/>
  <c r="F3" i="147"/>
  <c r="F82" i="147"/>
  <c r="F32" i="147"/>
  <c r="F40" i="147"/>
  <c r="F52" i="147"/>
  <c r="F63" i="147"/>
  <c r="F71" i="147"/>
  <c r="F98" i="147"/>
  <c r="F48" i="147"/>
  <c r="F129" i="147"/>
  <c r="F79" i="147"/>
  <c r="F87" i="147"/>
  <c r="F22" i="147"/>
  <c r="F37" i="147"/>
  <c r="F68" i="147"/>
  <c r="F99" i="147"/>
  <c r="F49" i="147"/>
  <c r="F84" i="147"/>
  <c r="F107" i="147"/>
  <c r="F111" i="147"/>
  <c r="F119" i="147"/>
  <c r="F130" i="147"/>
  <c r="F61" i="147"/>
  <c r="F42" i="147"/>
  <c r="F96" i="147"/>
  <c r="F104" i="147"/>
  <c r="F127" i="147"/>
  <c r="F50" i="147"/>
  <c r="F77" i="147"/>
  <c r="F112" i="147"/>
  <c r="F24" i="147"/>
  <c r="F28" i="147"/>
  <c r="F51" i="147"/>
  <c r="F97" i="147"/>
  <c r="F109" i="147"/>
  <c r="F117" i="147"/>
  <c r="F6" i="150"/>
  <c r="F19" i="150"/>
  <c r="F23" i="150"/>
  <c r="F33" i="150"/>
  <c r="F37" i="150"/>
  <c r="F22" i="150"/>
  <c r="F15" i="150"/>
  <c r="F34" i="150"/>
  <c r="F8" i="150"/>
  <c r="F12" i="150"/>
  <c r="F9" i="150"/>
  <c r="F28" i="150"/>
  <c r="F32" i="150"/>
  <c r="F149" i="142"/>
  <c r="F186" i="142"/>
  <c r="F189" i="142"/>
  <c r="F218" i="142"/>
  <c r="F221" i="142"/>
  <c r="F250" i="142"/>
  <c r="F253" i="142"/>
  <c r="F282" i="142"/>
  <c r="F285" i="142"/>
  <c r="F469" i="142"/>
  <c r="F489" i="142"/>
  <c r="F4" i="150"/>
  <c r="F141" i="142"/>
  <c r="F341" i="142"/>
  <c r="F405" i="142"/>
  <c r="F112" i="150"/>
  <c r="F380" i="142"/>
  <c r="F396" i="142"/>
  <c r="F409" i="142"/>
  <c r="F415" i="142"/>
  <c r="F160" i="150"/>
  <c r="F474" i="142"/>
  <c r="F317" i="142"/>
  <c r="F381" i="142"/>
  <c r="F497" i="142"/>
  <c r="F41" i="150"/>
  <c r="F71" i="150"/>
  <c r="F128" i="150"/>
  <c r="F224" i="150"/>
  <c r="F101" i="142"/>
  <c r="F165" i="142"/>
  <c r="F194" i="142"/>
  <c r="F197" i="142"/>
  <c r="F226" i="142"/>
  <c r="F229" i="142"/>
  <c r="F258" i="142"/>
  <c r="F261" i="142"/>
  <c r="F290" i="142"/>
  <c r="F293" i="142"/>
  <c r="F305" i="142"/>
  <c r="F330" i="142"/>
  <c r="F356" i="142"/>
  <c r="F394" i="142"/>
  <c r="F433" i="142"/>
  <c r="F449" i="142"/>
  <c r="F65" i="150"/>
  <c r="F369" i="142"/>
  <c r="F485" i="142"/>
  <c r="F10" i="150"/>
  <c r="F42" i="150"/>
  <c r="F75" i="150"/>
  <c r="F81" i="150"/>
  <c r="F97" i="150"/>
  <c r="F113" i="150"/>
  <c r="F129" i="150"/>
  <c r="F20" i="147"/>
  <c r="F33" i="147"/>
  <c r="F69" i="147"/>
  <c r="F312" i="142"/>
  <c r="F376" i="142"/>
  <c r="F440" i="142"/>
  <c r="F82" i="150"/>
  <c r="F98" i="150"/>
  <c r="F114" i="150"/>
  <c r="F130" i="150"/>
  <c r="F146" i="150"/>
  <c r="F162" i="150"/>
  <c r="F178" i="150"/>
  <c r="F194" i="150"/>
  <c r="F210" i="150"/>
  <c r="F226" i="150"/>
  <c r="F242" i="150"/>
  <c r="F304" i="142"/>
  <c r="F368" i="142"/>
  <c r="F432" i="142"/>
  <c r="F3" i="150"/>
  <c r="F35" i="150"/>
  <c r="F85" i="147"/>
  <c r="F89" i="150"/>
  <c r="F105" i="150"/>
  <c r="F121" i="150"/>
  <c r="F137" i="150"/>
  <c r="F18" i="150"/>
  <c r="F50" i="150"/>
  <c r="F83" i="150"/>
  <c r="F99" i="150"/>
  <c r="F115" i="150"/>
  <c r="F131" i="150"/>
  <c r="F147" i="150"/>
  <c r="F163" i="150"/>
  <c r="F179" i="150"/>
  <c r="F195" i="150"/>
  <c r="F211" i="150"/>
  <c r="F227" i="150"/>
  <c r="F243" i="150"/>
  <c r="F13" i="147"/>
  <c r="F74" i="150"/>
  <c r="F46" i="147"/>
  <c r="F62" i="147"/>
  <c r="F78" i="147"/>
  <c r="F94" i="147"/>
  <c r="F110" i="147"/>
  <c r="F126" i="147"/>
  <c r="F142" i="147"/>
  <c r="F158" i="147"/>
  <c r="F174" i="147"/>
  <c r="F190" i="147"/>
  <c r="F206" i="147"/>
  <c r="F222" i="147"/>
  <c r="F259" i="147"/>
  <c r="F380" i="147"/>
  <c r="F12" i="147"/>
  <c r="F4" i="147"/>
  <c r="F44" i="147"/>
  <c r="F60" i="147"/>
  <c r="F76" i="147"/>
  <c r="F92" i="147"/>
  <c r="F108" i="147"/>
  <c r="F124" i="147"/>
  <c r="F140" i="147"/>
  <c r="F156" i="147"/>
  <c r="F172" i="147"/>
  <c r="F188" i="147"/>
  <c r="F204" i="147"/>
  <c r="F220" i="147"/>
  <c r="F275" i="147"/>
  <c r="F396" i="147"/>
  <c r="F38" i="147"/>
  <c r="F54" i="147"/>
  <c r="F70" i="147"/>
  <c r="F86" i="147"/>
  <c r="F102" i="147"/>
  <c r="F118" i="147"/>
  <c r="F182" i="147"/>
  <c r="F198" i="147"/>
  <c r="F214" i="147"/>
  <c r="F230" i="147"/>
  <c r="F244" i="147"/>
  <c r="F324" i="147"/>
  <c r="F339" i="147"/>
  <c r="F215" i="147"/>
  <c r="F231" i="147"/>
  <c r="F237" i="147"/>
  <c r="F364" i="147"/>
  <c r="F412" i="147"/>
  <c r="F251" i="147"/>
  <c r="F300" i="147"/>
  <c r="F315" i="147"/>
  <c r="F358" i="147"/>
  <c r="F374" i="147"/>
  <c r="F390" i="147"/>
  <c r="F406" i="147"/>
  <c r="F422" i="147"/>
  <c r="F438" i="147"/>
  <c r="F276" i="147"/>
  <c r="F291" i="147"/>
  <c r="F340" i="147"/>
  <c r="F355" i="147"/>
  <c r="F371" i="147"/>
  <c r="F387" i="147"/>
  <c r="F403" i="147"/>
  <c r="F419" i="147"/>
  <c r="F435" i="147"/>
  <c r="F334" i="147"/>
  <c r="F365" i="147"/>
  <c r="F381" i="147"/>
  <c r="F397" i="147"/>
  <c r="F413" i="147"/>
  <c r="F462" i="147"/>
  <c r="F286" i="147"/>
  <c r="F350" i="147"/>
  <c r="F446" i="147"/>
  <c r="F268" i="147"/>
  <c r="F283" i="147"/>
  <c r="F332" i="147"/>
  <c r="F347" i="147"/>
  <c r="F366" i="147"/>
  <c r="F382" i="147"/>
  <c r="F398" i="147"/>
  <c r="F414" i="147"/>
  <c r="F326" i="147"/>
  <c r="F443" i="147"/>
  <c r="F284" i="147"/>
  <c r="F299" i="147"/>
  <c r="F348" i="147"/>
  <c r="F342" i="147"/>
  <c r="F454" i="147"/>
  <c r="M4" i="151" l="1"/>
  <c r="M6" i="151"/>
  <c r="M5" i="151"/>
  <c r="A460" i="147" l="1"/>
  <c r="A452" i="147"/>
  <c r="A444" i="147"/>
  <c r="A436" i="147"/>
  <c r="A428" i="147"/>
  <c r="A420" i="147"/>
  <c r="A412" i="147"/>
  <c r="A404" i="147"/>
  <c r="A396" i="147"/>
  <c r="A388" i="147"/>
  <c r="A380" i="147"/>
  <c r="A372" i="147"/>
  <c r="A364" i="147"/>
  <c r="A356" i="147"/>
  <c r="A348" i="147"/>
  <c r="A340" i="147"/>
  <c r="A332" i="147"/>
  <c r="A324" i="147"/>
  <c r="A316" i="147"/>
  <c r="A308" i="147"/>
  <c r="A300" i="147"/>
  <c r="A292" i="147"/>
  <c r="A284" i="147"/>
  <c r="A276" i="147"/>
  <c r="A268" i="147"/>
  <c r="A260" i="147"/>
  <c r="A252" i="147"/>
  <c r="A244" i="147"/>
  <c r="A236" i="147"/>
  <c r="A457" i="147"/>
  <c r="A449" i="147"/>
  <c r="A441" i="147"/>
  <c r="A433" i="147"/>
  <c r="A425" i="147"/>
  <c r="A417" i="147"/>
  <c r="A409" i="147"/>
  <c r="A401" i="147"/>
  <c r="A393" i="147"/>
  <c r="A385" i="147"/>
  <c r="A377" i="147"/>
  <c r="A369" i="147"/>
  <c r="A361" i="147"/>
  <c r="A353" i="147"/>
  <c r="A345" i="147"/>
  <c r="A337" i="147"/>
  <c r="A329" i="147"/>
  <c r="A321" i="147"/>
  <c r="A313" i="147"/>
  <c r="A305" i="147"/>
  <c r="A297" i="147"/>
  <c r="A289" i="147"/>
  <c r="A281" i="147"/>
  <c r="A273" i="147"/>
  <c r="A265" i="147"/>
  <c r="A257" i="147"/>
  <c r="A249" i="147"/>
  <c r="A459" i="147"/>
  <c r="A451" i="147"/>
  <c r="A443" i="147"/>
  <c r="A435" i="147"/>
  <c r="A427" i="147"/>
  <c r="A419" i="147"/>
  <c r="A411" i="147"/>
  <c r="A403" i="147"/>
  <c r="A395" i="147"/>
  <c r="A387" i="147"/>
  <c r="A379" i="147"/>
  <c r="A371" i="147"/>
  <c r="A363" i="147"/>
  <c r="A456" i="147"/>
  <c r="A448" i="147"/>
  <c r="A458" i="147"/>
  <c r="A450" i="147"/>
  <c r="A442" i="147"/>
  <c r="A434" i="147"/>
  <c r="A426" i="147"/>
  <c r="A418" i="147"/>
  <c r="A410" i="147"/>
  <c r="A402" i="147"/>
  <c r="A394" i="147"/>
  <c r="A386" i="147"/>
  <c r="A378" i="147"/>
  <c r="A370" i="147"/>
  <c r="A362" i="147"/>
  <c r="A354" i="147"/>
  <c r="A346" i="147"/>
  <c r="A338" i="147"/>
  <c r="A330" i="147"/>
  <c r="A322" i="147"/>
  <c r="A314" i="147"/>
  <c r="A306" i="147"/>
  <c r="A298" i="147"/>
  <c r="A290" i="147"/>
  <c r="A282" i="147"/>
  <c r="A274" i="147"/>
  <c r="A266" i="147"/>
  <c r="A258" i="147"/>
  <c r="A250" i="147"/>
  <c r="A242" i="147"/>
  <c r="A318" i="147"/>
  <c r="A461" i="147"/>
  <c r="A339" i="147"/>
  <c r="A336" i="147"/>
  <c r="A327" i="147"/>
  <c r="A275" i="147"/>
  <c r="A272" i="147"/>
  <c r="A263" i="147"/>
  <c r="A239" i="147"/>
  <c r="A228" i="147"/>
  <c r="A220" i="147"/>
  <c r="A212" i="147"/>
  <c r="A204" i="147"/>
  <c r="A196" i="147"/>
  <c r="A188" i="147"/>
  <c r="A180" i="147"/>
  <c r="A172" i="147"/>
  <c r="A164" i="147"/>
  <c r="A156" i="147"/>
  <c r="A148" i="147"/>
  <c r="A140" i="147"/>
  <c r="A132" i="147"/>
  <c r="A124" i="147"/>
  <c r="A116" i="147"/>
  <c r="A108" i="147"/>
  <c r="A100" i="147"/>
  <c r="A92" i="147"/>
  <c r="A84" i="147"/>
  <c r="A76" i="147"/>
  <c r="A68" i="147"/>
  <c r="A60" i="147"/>
  <c r="A52" i="147"/>
  <c r="A44" i="147"/>
  <c r="A454" i="147"/>
  <c r="A431" i="147"/>
  <c r="A415" i="147"/>
  <c r="A399" i="147"/>
  <c r="A383" i="147"/>
  <c r="A367" i="147"/>
  <c r="A342" i="147"/>
  <c r="A333" i="147"/>
  <c r="A278" i="147"/>
  <c r="A269" i="147"/>
  <c r="A447" i="147"/>
  <c r="A440" i="147"/>
  <c r="A437" i="147"/>
  <c r="A424" i="147"/>
  <c r="A421" i="147"/>
  <c r="A408" i="147"/>
  <c r="A405" i="147"/>
  <c r="A392" i="147"/>
  <c r="A389" i="147"/>
  <c r="A376" i="147"/>
  <c r="A373" i="147"/>
  <c r="A360" i="147"/>
  <c r="A357" i="147"/>
  <c r="A323" i="147"/>
  <c r="A320" i="147"/>
  <c r="A311" i="147"/>
  <c r="A259" i="147"/>
  <c r="A326" i="147"/>
  <c r="A317" i="147"/>
  <c r="A262" i="147"/>
  <c r="A253" i="147"/>
  <c r="A238" i="147"/>
  <c r="A453" i="147"/>
  <c r="A430" i="147"/>
  <c r="A414" i="147"/>
  <c r="A398" i="147"/>
  <c r="A382" i="147"/>
  <c r="A366" i="147"/>
  <c r="A347" i="147"/>
  <c r="A344" i="147"/>
  <c r="A335" i="147"/>
  <c r="A283" i="147"/>
  <c r="A280" i="147"/>
  <c r="A271" i="147"/>
  <c r="A235" i="147"/>
  <c r="A227" i="147"/>
  <c r="A219" i="147"/>
  <c r="A211" i="147"/>
  <c r="A203" i="147"/>
  <c r="A195" i="147"/>
  <c r="A187" i="147"/>
  <c r="A179" i="147"/>
  <c r="A171" i="147"/>
  <c r="A163" i="147"/>
  <c r="A155" i="147"/>
  <c r="A147" i="147"/>
  <c r="A139" i="147"/>
  <c r="A131" i="147"/>
  <c r="A123" i="147"/>
  <c r="A115" i="147"/>
  <c r="A107" i="147"/>
  <c r="A99" i="147"/>
  <c r="A91" i="147"/>
  <c r="A83" i="147"/>
  <c r="A75" i="147"/>
  <c r="A67" i="147"/>
  <c r="A59" i="147"/>
  <c r="A51" i="147"/>
  <c r="A43" i="147"/>
  <c r="A35" i="147"/>
  <c r="A446" i="147"/>
  <c r="A350" i="147"/>
  <c r="A341" i="147"/>
  <c r="A286" i="147"/>
  <c r="A277" i="147"/>
  <c r="A307" i="147"/>
  <c r="A439" i="147"/>
  <c r="A423" i="147"/>
  <c r="A407" i="147"/>
  <c r="A391" i="147"/>
  <c r="A375" i="147"/>
  <c r="A359" i="147"/>
  <c r="A310" i="147"/>
  <c r="A331" i="147"/>
  <c r="A328" i="147"/>
  <c r="A319" i="147"/>
  <c r="A267" i="147"/>
  <c r="A264" i="147"/>
  <c r="A255" i="147"/>
  <c r="A240" i="147"/>
  <c r="A229" i="147"/>
  <c r="A221" i="147"/>
  <c r="A213" i="147"/>
  <c r="A205" i="147"/>
  <c r="A197" i="147"/>
  <c r="A189" i="147"/>
  <c r="A181" i="147"/>
  <c r="A173" i="147"/>
  <c r="A165" i="147"/>
  <c r="A157" i="147"/>
  <c r="A149" i="147"/>
  <c r="A141" i="147"/>
  <c r="A133" i="147"/>
  <c r="A125" i="147"/>
  <c r="A117" i="147"/>
  <c r="A109" i="147"/>
  <c r="A101" i="147"/>
  <c r="A93" i="147"/>
  <c r="A85" i="147"/>
  <c r="A77" i="147"/>
  <c r="A69" i="147"/>
  <c r="A61" i="147"/>
  <c r="A53" i="147"/>
  <c r="A45" i="147"/>
  <c r="A462" i="147"/>
  <c r="A432" i="147"/>
  <c r="A429" i="147"/>
  <c r="A416" i="147"/>
  <c r="A413" i="147"/>
  <c r="A400" i="147"/>
  <c r="A397" i="147"/>
  <c r="A384" i="147"/>
  <c r="A381" i="147"/>
  <c r="A368" i="147"/>
  <c r="A365" i="147"/>
  <c r="A334" i="147"/>
  <c r="A455" i="147"/>
  <c r="A445" i="147"/>
  <c r="A355" i="147"/>
  <c r="A352" i="147"/>
  <c r="A343" i="147"/>
  <c r="A291" i="147"/>
  <c r="A288" i="147"/>
  <c r="A279" i="147"/>
  <c r="A234" i="147"/>
  <c r="A226" i="147"/>
  <c r="A218" i="147"/>
  <c r="A210" i="147"/>
  <c r="A202" i="147"/>
  <c r="A194" i="147"/>
  <c r="A186" i="147"/>
  <c r="A178" i="147"/>
  <c r="A170" i="147"/>
  <c r="A162" i="147"/>
  <c r="A154" i="147"/>
  <c r="A146" i="147"/>
  <c r="A138" i="147"/>
  <c r="A130" i="147"/>
  <c r="A122" i="147"/>
  <c r="A114" i="147"/>
  <c r="A106" i="147"/>
  <c r="A98" i="147"/>
  <c r="A90" i="147"/>
  <c r="A82" i="147"/>
  <c r="A74" i="147"/>
  <c r="A66" i="147"/>
  <c r="A58" i="147"/>
  <c r="A50" i="147"/>
  <c r="A42" i="147"/>
  <c r="A34" i="147"/>
  <c r="A26" i="147"/>
  <c r="A18" i="147"/>
  <c r="A10" i="147"/>
  <c r="A245" i="150"/>
  <c r="A287" i="147"/>
  <c r="A11" i="147"/>
  <c r="A390" i="147"/>
  <c r="A251" i="147"/>
  <c r="A241" i="147"/>
  <c r="A36" i="147"/>
  <c r="A33" i="147"/>
  <c r="A22" i="147"/>
  <c r="A8" i="147"/>
  <c r="A240" i="150"/>
  <c r="A232" i="150"/>
  <c r="A224" i="150"/>
  <c r="A216" i="150"/>
  <c r="A208" i="150"/>
  <c r="A200" i="150"/>
  <c r="A192" i="150"/>
  <c r="A184" i="150"/>
  <c r="A176" i="150"/>
  <c r="A168" i="150"/>
  <c r="A160" i="150"/>
  <c r="A152" i="150"/>
  <c r="A144" i="150"/>
  <c r="A136" i="150"/>
  <c r="A128" i="150"/>
  <c r="A120" i="150"/>
  <c r="A112" i="150"/>
  <c r="A104" i="150"/>
  <c r="A96" i="150"/>
  <c r="A88" i="150"/>
  <c r="A80" i="150"/>
  <c r="A72" i="150"/>
  <c r="A64" i="150"/>
  <c r="A56" i="150"/>
  <c r="A48" i="150"/>
  <c r="A40" i="150"/>
  <c r="A32" i="150"/>
  <c r="A24" i="150"/>
  <c r="A16" i="150"/>
  <c r="A8" i="150"/>
  <c r="A502" i="142"/>
  <c r="A494" i="142"/>
  <c r="A486" i="142"/>
  <c r="A478" i="142"/>
  <c r="A470" i="142"/>
  <c r="A462" i="142"/>
  <c r="A454" i="142"/>
  <c r="A446" i="142"/>
  <c r="A438" i="142"/>
  <c r="A430" i="142"/>
  <c r="A422" i="142"/>
  <c r="A414" i="142"/>
  <c r="A406" i="142"/>
  <c r="A398" i="142"/>
  <c r="A390" i="142"/>
  <c r="A382" i="142"/>
  <c r="A374" i="142"/>
  <c r="A366" i="142"/>
  <c r="A358" i="142"/>
  <c r="A350" i="142"/>
  <c r="A342" i="142"/>
  <c r="A334" i="142"/>
  <c r="A326" i="142"/>
  <c r="A318" i="142"/>
  <c r="A310" i="142"/>
  <c r="A299" i="147"/>
  <c r="A296" i="147"/>
  <c r="A237" i="147"/>
  <c r="A231" i="147"/>
  <c r="A215" i="147"/>
  <c r="A199" i="147"/>
  <c r="A183" i="147"/>
  <c r="A167" i="147"/>
  <c r="A151" i="147"/>
  <c r="A135" i="147"/>
  <c r="A119" i="147"/>
  <c r="A103" i="147"/>
  <c r="A87" i="147"/>
  <c r="A71" i="147"/>
  <c r="A55" i="147"/>
  <c r="A39" i="147"/>
  <c r="A309" i="147"/>
  <c r="A293" i="147"/>
  <c r="A254" i="147"/>
  <c r="A247" i="147"/>
  <c r="A302" i="147"/>
  <c r="A261" i="147"/>
  <c r="A422" i="147"/>
  <c r="A349" i="147"/>
  <c r="A312" i="147"/>
  <c r="A224" i="147"/>
  <c r="A208" i="147"/>
  <c r="A192" i="147"/>
  <c r="A176" i="147"/>
  <c r="A160" i="147"/>
  <c r="A144" i="147"/>
  <c r="A128" i="147"/>
  <c r="A112" i="147"/>
  <c r="A96" i="147"/>
  <c r="A80" i="147"/>
  <c r="A64" i="147"/>
  <c r="A48" i="147"/>
  <c r="A374" i="147"/>
  <c r="A243" i="147"/>
  <c r="A233" i="147"/>
  <c r="A230" i="147"/>
  <c r="A217" i="147"/>
  <c r="A214" i="147"/>
  <c r="A201" i="147"/>
  <c r="A198" i="147"/>
  <c r="A185" i="147"/>
  <c r="A182" i="147"/>
  <c r="A169" i="147"/>
  <c r="A166" i="147"/>
  <c r="A153" i="147"/>
  <c r="A150" i="147"/>
  <c r="A137" i="147"/>
  <c r="A134" i="147"/>
  <c r="A121" i="147"/>
  <c r="A118" i="147"/>
  <c r="A105" i="147"/>
  <c r="A102" i="147"/>
  <c r="A89" i="147"/>
  <c r="A86" i="147"/>
  <c r="A73" i="147"/>
  <c r="A70" i="147"/>
  <c r="A57" i="147"/>
  <c r="A54" i="147"/>
  <c r="A41" i="147"/>
  <c r="A38" i="147"/>
  <c r="A32" i="147"/>
  <c r="A21" i="147"/>
  <c r="A7" i="147"/>
  <c r="A239" i="150"/>
  <c r="A231" i="150"/>
  <c r="A223" i="150"/>
  <c r="A215" i="150"/>
  <c r="A207" i="150"/>
  <c r="A199" i="150"/>
  <c r="A191" i="150"/>
  <c r="A183" i="150"/>
  <c r="A175" i="150"/>
  <c r="A167" i="150"/>
  <c r="A159" i="150"/>
  <c r="A151" i="150"/>
  <c r="A143" i="150"/>
  <c r="A135" i="150"/>
  <c r="A127" i="150"/>
  <c r="A119" i="150"/>
  <c r="A111" i="150"/>
  <c r="A103" i="150"/>
  <c r="A95" i="150"/>
  <c r="A87" i="150"/>
  <c r="A79" i="150"/>
  <c r="A71" i="150"/>
  <c r="A315" i="147"/>
  <c r="A295" i="147"/>
  <c r="A246" i="147"/>
  <c r="A4" i="147"/>
  <c r="A301" i="147"/>
  <c r="A304" i="147"/>
  <c r="A285" i="147"/>
  <c r="A256" i="147"/>
  <c r="A223" i="147"/>
  <c r="A207" i="147"/>
  <c r="A191" i="147"/>
  <c r="A175" i="147"/>
  <c r="A159" i="147"/>
  <c r="A143" i="147"/>
  <c r="A127" i="147"/>
  <c r="A111" i="147"/>
  <c r="A95" i="147"/>
  <c r="A406" i="147"/>
  <c r="A358" i="147"/>
  <c r="A23" i="147"/>
  <c r="A9" i="147"/>
  <c r="A241" i="150"/>
  <c r="A233" i="150"/>
  <c r="A225" i="150"/>
  <c r="A217" i="150"/>
  <c r="A209" i="150"/>
  <c r="A201" i="150"/>
  <c r="A193" i="150"/>
  <c r="A185" i="150"/>
  <c r="A177" i="150"/>
  <c r="A169" i="150"/>
  <c r="A161" i="150"/>
  <c r="A153" i="150"/>
  <c r="A145" i="150"/>
  <c r="A137" i="150"/>
  <c r="A129" i="150"/>
  <c r="A121" i="150"/>
  <c r="A113" i="150"/>
  <c r="A105" i="150"/>
  <c r="A97" i="150"/>
  <c r="A89" i="150"/>
  <c r="A81" i="150"/>
  <c r="A73" i="150"/>
  <c r="A65" i="150"/>
  <c r="A57" i="150"/>
  <c r="A49" i="150"/>
  <c r="A41" i="150"/>
  <c r="A33" i="150"/>
  <c r="A25" i="150"/>
  <c r="A17" i="150"/>
  <c r="A9" i="150"/>
  <c r="A503" i="142"/>
  <c r="A495" i="142"/>
  <c r="A351" i="147"/>
  <c r="A294" i="147"/>
  <c r="A232" i="147"/>
  <c r="A216" i="147"/>
  <c r="A200" i="147"/>
  <c r="A184" i="147"/>
  <c r="A168" i="147"/>
  <c r="A152" i="147"/>
  <c r="A136" i="147"/>
  <c r="A120" i="147"/>
  <c r="A104" i="147"/>
  <c r="A88" i="147"/>
  <c r="A72" i="147"/>
  <c r="A56" i="147"/>
  <c r="A40" i="147"/>
  <c r="A31" i="147"/>
  <c r="A17" i="147"/>
  <c r="A6" i="147"/>
  <c r="A238" i="150"/>
  <c r="A230" i="150"/>
  <c r="A222" i="150"/>
  <c r="A214" i="150"/>
  <c r="A206" i="150"/>
  <c r="A198" i="150"/>
  <c r="A190" i="150"/>
  <c r="A182" i="150"/>
  <c r="A174" i="150"/>
  <c r="A166" i="150"/>
  <c r="A158" i="150"/>
  <c r="A150" i="150"/>
  <c r="A142" i="150"/>
  <c r="A134" i="150"/>
  <c r="A126" i="150"/>
  <c r="A118" i="150"/>
  <c r="A110" i="150"/>
  <c r="A102" i="150"/>
  <c r="A94" i="150"/>
  <c r="A86" i="150"/>
  <c r="A248" i="147"/>
  <c r="A237" i="150"/>
  <c r="A234" i="150"/>
  <c r="A221" i="150"/>
  <c r="A218" i="150"/>
  <c r="A205" i="150"/>
  <c r="A202" i="150"/>
  <c r="A189" i="150"/>
  <c r="A186" i="150"/>
  <c r="A173" i="150"/>
  <c r="A170" i="150"/>
  <c r="A157" i="150"/>
  <c r="A154" i="150"/>
  <c r="A141" i="150"/>
  <c r="A138" i="150"/>
  <c r="A125" i="150"/>
  <c r="A122" i="150"/>
  <c r="A109" i="150"/>
  <c r="A106" i="150"/>
  <c r="A93" i="150"/>
  <c r="A90" i="150"/>
  <c r="A222" i="147"/>
  <c r="A145" i="147"/>
  <c r="A97" i="147"/>
  <c r="A62" i="150"/>
  <c r="A36" i="150"/>
  <c r="A30" i="150"/>
  <c r="A4" i="150"/>
  <c r="A500" i="142"/>
  <c r="A483" i="142"/>
  <c r="A469" i="142"/>
  <c r="A458" i="142"/>
  <c r="A444" i="142"/>
  <c r="A433" i="142"/>
  <c r="A419" i="142"/>
  <c r="A405" i="142"/>
  <c r="A394" i="142"/>
  <c r="A380" i="142"/>
  <c r="A369" i="142"/>
  <c r="A355" i="142"/>
  <c r="A341" i="142"/>
  <c r="A330" i="142"/>
  <c r="A316" i="142"/>
  <c r="A305" i="142"/>
  <c r="A46" i="147"/>
  <c r="A29" i="147"/>
  <c r="A225" i="147"/>
  <c r="A174" i="147"/>
  <c r="A19" i="147"/>
  <c r="A16" i="147"/>
  <c r="A13" i="147"/>
  <c r="A243" i="150"/>
  <c r="A227" i="150"/>
  <c r="A211" i="150"/>
  <c r="A195" i="150"/>
  <c r="A179" i="150"/>
  <c r="A163" i="150"/>
  <c r="A147" i="150"/>
  <c r="A131" i="150"/>
  <c r="A115" i="150"/>
  <c r="A99" i="150"/>
  <c r="A83" i="150"/>
  <c r="A78" i="147"/>
  <c r="A49" i="147"/>
  <c r="A3" i="147"/>
  <c r="A488" i="142"/>
  <c r="A463" i="142"/>
  <c r="A424" i="142"/>
  <c r="A399" i="142"/>
  <c r="A360" i="142"/>
  <c r="A335" i="142"/>
  <c r="A299" i="142"/>
  <c r="A291" i="142"/>
  <c r="A283" i="142"/>
  <c r="A275" i="142"/>
  <c r="A267" i="142"/>
  <c r="A259" i="142"/>
  <c r="A251" i="142"/>
  <c r="A243" i="142"/>
  <c r="A235" i="142"/>
  <c r="A227" i="142"/>
  <c r="A219" i="142"/>
  <c r="A211" i="142"/>
  <c r="A203" i="142"/>
  <c r="A195" i="142"/>
  <c r="A187" i="142"/>
  <c r="A179" i="142"/>
  <c r="A171" i="142"/>
  <c r="A163" i="142"/>
  <c r="A155" i="142"/>
  <c r="A147" i="142"/>
  <c r="A139" i="142"/>
  <c r="A131" i="142"/>
  <c r="A123" i="142"/>
  <c r="A115" i="142"/>
  <c r="A107" i="142"/>
  <c r="A99" i="142"/>
  <c r="A270" i="147"/>
  <c r="A177" i="147"/>
  <c r="A126" i="147"/>
  <c r="A25" i="147"/>
  <c r="A44" i="150"/>
  <c r="A38" i="150"/>
  <c r="A12" i="150"/>
  <c r="A303" i="147"/>
  <c r="A81" i="147"/>
  <c r="A63" i="147"/>
  <c r="A236" i="150"/>
  <c r="A220" i="150"/>
  <c r="A204" i="150"/>
  <c r="A188" i="150"/>
  <c r="A172" i="150"/>
  <c r="A156" i="150"/>
  <c r="A140" i="150"/>
  <c r="A124" i="150"/>
  <c r="A108" i="150"/>
  <c r="A92" i="150"/>
  <c r="A70" i="150"/>
  <c r="A35" i="150"/>
  <c r="A3" i="150"/>
  <c r="A471" i="142"/>
  <c r="A432" i="142"/>
  <c r="A407" i="142"/>
  <c r="A368" i="142"/>
  <c r="A343" i="142"/>
  <c r="A304" i="142"/>
  <c r="A296" i="142"/>
  <c r="A288" i="142"/>
  <c r="A280" i="142"/>
  <c r="A272" i="142"/>
  <c r="A264" i="142"/>
  <c r="A256" i="142"/>
  <c r="A248" i="142"/>
  <c r="A240" i="142"/>
  <c r="A232" i="142"/>
  <c r="A224" i="142"/>
  <c r="A216" i="142"/>
  <c r="A208" i="142"/>
  <c r="A200" i="142"/>
  <c r="A192" i="142"/>
  <c r="A184" i="142"/>
  <c r="A176" i="142"/>
  <c r="A168" i="142"/>
  <c r="A206" i="147"/>
  <c r="A129" i="147"/>
  <c r="A28" i="147"/>
  <c r="A67" i="150"/>
  <c r="A61" i="150"/>
  <c r="A58" i="150"/>
  <c r="A55" i="150"/>
  <c r="A29" i="150"/>
  <c r="A26" i="150"/>
  <c r="A23" i="150"/>
  <c r="A499" i="142"/>
  <c r="A496" i="142"/>
  <c r="A493" i="142"/>
  <c r="A482" i="142"/>
  <c r="A468" i="142"/>
  <c r="A457" i="142"/>
  <c r="A443" i="142"/>
  <c r="A429" i="142"/>
  <c r="A418" i="142"/>
  <c r="A404" i="142"/>
  <c r="A393" i="142"/>
  <c r="A379" i="142"/>
  <c r="A365" i="142"/>
  <c r="A354" i="142"/>
  <c r="A340" i="142"/>
  <c r="A329" i="142"/>
  <c r="A315" i="142"/>
  <c r="A438" i="147"/>
  <c r="A12" i="147"/>
  <c r="A242" i="150"/>
  <c r="A229" i="150"/>
  <c r="A226" i="150"/>
  <c r="A213" i="150"/>
  <c r="A210" i="150"/>
  <c r="A197" i="150"/>
  <c r="A194" i="150"/>
  <c r="A181" i="150"/>
  <c r="A178" i="150"/>
  <c r="A165" i="150"/>
  <c r="A162" i="150"/>
  <c r="A149" i="150"/>
  <c r="A146" i="150"/>
  <c r="A133" i="150"/>
  <c r="A130" i="150"/>
  <c r="A117" i="150"/>
  <c r="A114" i="150"/>
  <c r="A101" i="150"/>
  <c r="A98" i="150"/>
  <c r="A85" i="150"/>
  <c r="A82" i="150"/>
  <c r="A76" i="150"/>
  <c r="A479" i="142"/>
  <c r="A440" i="142"/>
  <c r="A325" i="147"/>
  <c r="A209" i="147"/>
  <c r="A158" i="147"/>
  <c r="A15" i="147"/>
  <c r="A52" i="150"/>
  <c r="A46" i="150"/>
  <c r="A20" i="150"/>
  <c r="A14" i="150"/>
  <c r="A110" i="147"/>
  <c r="A24" i="147"/>
  <c r="A5" i="147"/>
  <c r="A161" i="147"/>
  <c r="A62" i="147"/>
  <c r="A37" i="147"/>
  <c r="A235" i="150"/>
  <c r="A219" i="150"/>
  <c r="A203" i="150"/>
  <c r="A187" i="150"/>
  <c r="A171" i="150"/>
  <c r="A155" i="150"/>
  <c r="A139" i="150"/>
  <c r="A123" i="150"/>
  <c r="A107" i="150"/>
  <c r="A91" i="150"/>
  <c r="A63" i="150"/>
  <c r="A37" i="150"/>
  <c r="A34" i="150"/>
  <c r="A31" i="150"/>
  <c r="A5" i="150"/>
  <c r="A504" i="142"/>
  <c r="A501" i="142"/>
  <c r="A484" i="142"/>
  <c r="A473" i="142"/>
  <c r="A459" i="142"/>
  <c r="A445" i="142"/>
  <c r="A434" i="142"/>
  <c r="A420" i="142"/>
  <c r="A409" i="142"/>
  <c r="A395" i="142"/>
  <c r="A381" i="142"/>
  <c r="A370" i="142"/>
  <c r="A356" i="142"/>
  <c r="A345" i="142"/>
  <c r="A331" i="142"/>
  <c r="A317" i="142"/>
  <c r="A306" i="142"/>
  <c r="A30" i="147"/>
  <c r="A27" i="147"/>
  <c r="A190" i="147"/>
  <c r="A113" i="147"/>
  <c r="A65" i="147"/>
  <c r="A47" i="147"/>
  <c r="A20" i="147"/>
  <c r="A75" i="150"/>
  <c r="A60" i="150"/>
  <c r="A54" i="150"/>
  <c r="A28" i="150"/>
  <c r="A22" i="150"/>
  <c r="A498" i="142"/>
  <c r="A492" i="142"/>
  <c r="A481" i="142"/>
  <c r="A467" i="142"/>
  <c r="A453" i="142"/>
  <c r="A442" i="142"/>
  <c r="A428" i="142"/>
  <c r="A417" i="142"/>
  <c r="A403" i="142"/>
  <c r="A389" i="142"/>
  <c r="A378" i="142"/>
  <c r="A364" i="142"/>
  <c r="A353" i="142"/>
  <c r="A339" i="142"/>
  <c r="A325" i="142"/>
  <c r="A314" i="142"/>
  <c r="A244" i="150"/>
  <c r="A437" i="142"/>
  <c r="A427" i="142"/>
  <c r="A411" i="142"/>
  <c r="A363" i="142"/>
  <c r="A347" i="142"/>
  <c r="A279" i="142"/>
  <c r="A247" i="142"/>
  <c r="A215" i="142"/>
  <c r="A183" i="142"/>
  <c r="A160" i="142"/>
  <c r="A146" i="142"/>
  <c r="A135" i="142"/>
  <c r="A121" i="142"/>
  <c r="A110" i="142"/>
  <c r="A96" i="142"/>
  <c r="A79" i="147"/>
  <c r="A42" i="150"/>
  <c r="A27" i="150"/>
  <c r="A7" i="150"/>
  <c r="A472" i="142"/>
  <c r="A388" i="142"/>
  <c r="A385" i="142"/>
  <c r="A324" i="142"/>
  <c r="A321" i="142"/>
  <c r="A276" i="142"/>
  <c r="A273" i="142"/>
  <c r="A244" i="142"/>
  <c r="A241" i="142"/>
  <c r="A212" i="142"/>
  <c r="A209" i="142"/>
  <c r="A180" i="142"/>
  <c r="A177" i="142"/>
  <c r="A157" i="142"/>
  <c r="A132" i="142"/>
  <c r="A93" i="142"/>
  <c r="A85" i="142"/>
  <c r="A77" i="142"/>
  <c r="A69" i="142"/>
  <c r="A61" i="142"/>
  <c r="A53" i="142"/>
  <c r="A45" i="142"/>
  <c r="A37" i="142"/>
  <c r="A29" i="142"/>
  <c r="A21" i="142"/>
  <c r="A13" i="142"/>
  <c r="A5" i="142"/>
  <c r="A302" i="142"/>
  <c r="A270" i="142"/>
  <c r="A206" i="142"/>
  <c r="A154" i="142"/>
  <c r="A129" i="142"/>
  <c r="A118" i="142"/>
  <c r="A261" i="142"/>
  <c r="A229" i="142"/>
  <c r="A226" i="142"/>
  <c r="A197" i="142"/>
  <c r="A194" i="142"/>
  <c r="A165" i="142"/>
  <c r="A140" i="142"/>
  <c r="A101" i="142"/>
  <c r="A90" i="142"/>
  <c r="A82" i="142"/>
  <c r="A74" i="142"/>
  <c r="A66" i="142"/>
  <c r="A58" i="142"/>
  <c r="A50" i="142"/>
  <c r="A42" i="142"/>
  <c r="A34" i="142"/>
  <c r="A18" i="142"/>
  <c r="A10" i="142"/>
  <c r="A94" i="142"/>
  <c r="A230" i="142"/>
  <c r="A198" i="142"/>
  <c r="A152" i="142"/>
  <c r="A102" i="142"/>
  <c r="A196" i="150"/>
  <c r="A148" i="150"/>
  <c r="A69" i="150"/>
  <c r="A11" i="150"/>
  <c r="A309" i="142"/>
  <c r="A189" i="142"/>
  <c r="A149" i="142"/>
  <c r="A32" i="142"/>
  <c r="A24" i="142"/>
  <c r="A16" i="142"/>
  <c r="A8" i="142"/>
  <c r="A94" i="147"/>
  <c r="A485" i="142"/>
  <c r="A401" i="142"/>
  <c r="A391" i="142"/>
  <c r="A337" i="142"/>
  <c r="A327" i="142"/>
  <c r="A238" i="142"/>
  <c r="A174" i="142"/>
  <c r="A143" i="142"/>
  <c r="A104" i="142"/>
  <c r="A357" i="142"/>
  <c r="A113" i="142"/>
  <c r="A193" i="147"/>
  <c r="A100" i="150"/>
  <c r="A45" i="150"/>
  <c r="A475" i="142"/>
  <c r="A452" i="142"/>
  <c r="A449" i="142"/>
  <c r="A293" i="142"/>
  <c r="A290" i="142"/>
  <c r="A258" i="142"/>
  <c r="A26" i="142"/>
  <c r="A138" i="142"/>
  <c r="A180" i="150"/>
  <c r="A51" i="150"/>
  <c r="A10" i="150"/>
  <c r="A491" i="142"/>
  <c r="A465" i="142"/>
  <c r="A455" i="142"/>
  <c r="A423" i="142"/>
  <c r="A375" i="142"/>
  <c r="A372" i="142"/>
  <c r="A359" i="142"/>
  <c r="A311" i="142"/>
  <c r="A308" i="142"/>
  <c r="A287" i="142"/>
  <c r="A255" i="142"/>
  <c r="A223" i="142"/>
  <c r="A191" i="142"/>
  <c r="A162" i="142"/>
  <c r="A151" i="142"/>
  <c r="A137" i="142"/>
  <c r="A126" i="142"/>
  <c r="A112" i="142"/>
  <c r="A98" i="142"/>
  <c r="A352" i="142"/>
  <c r="A346" i="142"/>
  <c r="A284" i="142"/>
  <c r="A281" i="142"/>
  <c r="A252" i="142"/>
  <c r="A249" i="142"/>
  <c r="A220" i="142"/>
  <c r="A185" i="142"/>
  <c r="A148" i="142"/>
  <c r="A109" i="142"/>
  <c r="A87" i="142"/>
  <c r="A79" i="142"/>
  <c r="A71" i="142"/>
  <c r="A63" i="142"/>
  <c r="A55" i="142"/>
  <c r="A47" i="142"/>
  <c r="A39" i="142"/>
  <c r="A31" i="142"/>
  <c r="A15" i="142"/>
  <c r="A7" i="142"/>
  <c r="A282" i="142"/>
  <c r="A253" i="142"/>
  <c r="A221" i="142"/>
  <c r="A88" i="142"/>
  <c r="A56" i="142"/>
  <c r="A40" i="142"/>
  <c r="A228" i="150"/>
  <c r="A132" i="150"/>
  <c r="A78" i="150"/>
  <c r="A68" i="150"/>
  <c r="A439" i="142"/>
  <c r="A436" i="142"/>
  <c r="A416" i="142"/>
  <c r="A413" i="142"/>
  <c r="A410" i="142"/>
  <c r="A397" i="142"/>
  <c r="A349" i="142"/>
  <c r="A333" i="142"/>
  <c r="A217" i="142"/>
  <c r="A188" i="142"/>
  <c r="A23" i="142"/>
  <c r="A245" i="147"/>
  <c r="A13" i="150"/>
  <c r="A6" i="150"/>
  <c r="A497" i="142"/>
  <c r="A426" i="142"/>
  <c r="A384" i="142"/>
  <c r="A362" i="142"/>
  <c r="A320" i="142"/>
  <c r="A278" i="142"/>
  <c r="A246" i="142"/>
  <c r="A214" i="142"/>
  <c r="A182" i="142"/>
  <c r="A159" i="142"/>
  <c r="A145" i="142"/>
  <c r="A134" i="142"/>
  <c r="A120" i="142"/>
  <c r="A106" i="142"/>
  <c r="A95" i="142"/>
  <c r="A28" i="142"/>
  <c r="A12" i="142"/>
  <c r="A164" i="142"/>
  <c r="A100" i="142"/>
  <c r="A89" i="142"/>
  <c r="A81" i="142"/>
  <c r="A65" i="142"/>
  <c r="A57" i="142"/>
  <c r="A25" i="142"/>
  <c r="A254" i="142"/>
  <c r="A122" i="142"/>
  <c r="A285" i="142"/>
  <c r="A218" i="142"/>
  <c r="A72" i="142"/>
  <c r="A64" i="142"/>
  <c r="A14" i="147"/>
  <c r="A19" i="150"/>
  <c r="A461" i="142"/>
  <c r="A400" i="142"/>
  <c r="A387" i="142"/>
  <c r="A336" i="142"/>
  <c r="A323" i="142"/>
  <c r="A301" i="142"/>
  <c r="A298" i="142"/>
  <c r="A269" i="142"/>
  <c r="A266" i="142"/>
  <c r="A237" i="142"/>
  <c r="A234" i="142"/>
  <c r="A205" i="142"/>
  <c r="A202" i="142"/>
  <c r="A173" i="142"/>
  <c r="A170" i="142"/>
  <c r="A156" i="142"/>
  <c r="A117" i="142"/>
  <c r="A92" i="142"/>
  <c r="A84" i="142"/>
  <c r="A76" i="142"/>
  <c r="A68" i="142"/>
  <c r="A60" i="142"/>
  <c r="A52" i="142"/>
  <c r="A44" i="142"/>
  <c r="A36" i="142"/>
  <c r="A20" i="142"/>
  <c r="A4" i="142"/>
  <c r="A73" i="142"/>
  <c r="A161" i="142"/>
  <c r="A150" i="142"/>
  <c r="A111" i="142"/>
  <c r="A487" i="142"/>
  <c r="A477" i="142"/>
  <c r="A474" i="142"/>
  <c r="A448" i="142"/>
  <c r="A295" i="142"/>
  <c r="A263" i="142"/>
  <c r="A231" i="142"/>
  <c r="A199" i="142"/>
  <c r="A167" i="142"/>
  <c r="A153" i="142"/>
  <c r="A142" i="142"/>
  <c r="A128" i="142"/>
  <c r="A114" i="142"/>
  <c r="A103" i="142"/>
  <c r="A125" i="142"/>
  <c r="A49" i="142"/>
  <c r="A41" i="142"/>
  <c r="A17" i="142"/>
  <c r="A9" i="142"/>
  <c r="A97" i="142"/>
  <c r="A130" i="142"/>
  <c r="A262" i="142"/>
  <c r="A166" i="142"/>
  <c r="A48" i="142"/>
  <c r="A164" i="150"/>
  <c r="A74" i="150"/>
  <c r="A50" i="150"/>
  <c r="A47" i="150"/>
  <c r="A480" i="142"/>
  <c r="A464" i="142"/>
  <c r="A451" i="142"/>
  <c r="A377" i="142"/>
  <c r="A371" i="142"/>
  <c r="A313" i="142"/>
  <c r="A307" i="142"/>
  <c r="A292" i="142"/>
  <c r="A289" i="142"/>
  <c r="A260" i="142"/>
  <c r="A257" i="142"/>
  <c r="A228" i="142"/>
  <c r="A225" i="142"/>
  <c r="A196" i="142"/>
  <c r="A193" i="142"/>
  <c r="A33" i="142"/>
  <c r="A190" i="142"/>
  <c r="A136" i="142"/>
  <c r="A142" i="147"/>
  <c r="A212" i="150"/>
  <c r="A84" i="150"/>
  <c r="A53" i="150"/>
  <c r="A490" i="142"/>
  <c r="A435" i="142"/>
  <c r="A415" i="142"/>
  <c r="A396" i="142"/>
  <c r="A351" i="142"/>
  <c r="A332" i="142"/>
  <c r="A286" i="142"/>
  <c r="A222" i="142"/>
  <c r="A80" i="142"/>
  <c r="A77" i="150"/>
  <c r="A441" i="142"/>
  <c r="A431" i="142"/>
  <c r="A425" i="142"/>
  <c r="A412" i="142"/>
  <c r="A367" i="142"/>
  <c r="A361" i="142"/>
  <c r="A348" i="142"/>
  <c r="A277" i="142"/>
  <c r="A274" i="142"/>
  <c r="A245" i="142"/>
  <c r="A242" i="142"/>
  <c r="A213" i="142"/>
  <c r="A210" i="142"/>
  <c r="A181" i="142"/>
  <c r="A178" i="142"/>
  <c r="A133" i="142"/>
  <c r="A108" i="142"/>
  <c r="A86" i="142"/>
  <c r="A78" i="142"/>
  <c r="A70" i="142"/>
  <c r="A62" i="142"/>
  <c r="A54" i="142"/>
  <c r="A46" i="142"/>
  <c r="A38" i="142"/>
  <c r="A30" i="142"/>
  <c r="A22" i="142"/>
  <c r="A14" i="142"/>
  <c r="A6" i="142"/>
  <c r="A328" i="142"/>
  <c r="A144" i="142"/>
  <c r="A294" i="142"/>
  <c r="A489" i="142"/>
  <c r="A373" i="142"/>
  <c r="A250" i="142"/>
  <c r="A186" i="142"/>
  <c r="A124" i="142"/>
  <c r="A116" i="150"/>
  <c r="A43" i="150"/>
  <c r="A18" i="150"/>
  <c r="A15" i="150"/>
  <c r="A460" i="142"/>
  <c r="A402" i="142"/>
  <c r="A392" i="142"/>
  <c r="A386" i="142"/>
  <c r="A383" i="142"/>
  <c r="A338" i="142"/>
  <c r="A322" i="142"/>
  <c r="A319" i="142"/>
  <c r="A303" i="142"/>
  <c r="A271" i="142"/>
  <c r="A239" i="142"/>
  <c r="A207" i="142"/>
  <c r="A175" i="142"/>
  <c r="A158" i="142"/>
  <c r="A119" i="142"/>
  <c r="A105" i="142"/>
  <c r="A21" i="150"/>
  <c r="A300" i="142"/>
  <c r="A297" i="142"/>
  <c r="A268" i="142"/>
  <c r="A265" i="142"/>
  <c r="A236" i="142"/>
  <c r="A233" i="142"/>
  <c r="A204" i="142"/>
  <c r="A201" i="142"/>
  <c r="A172" i="142"/>
  <c r="A169" i="142"/>
  <c r="A141" i="142"/>
  <c r="A116" i="142"/>
  <c r="A91" i="142"/>
  <c r="A83" i="142"/>
  <c r="A75" i="142"/>
  <c r="A67" i="142"/>
  <c r="A59" i="142"/>
  <c r="A51" i="142"/>
  <c r="A43" i="142"/>
  <c r="A35" i="142"/>
  <c r="A27" i="142"/>
  <c r="A19" i="142"/>
  <c r="A11" i="142"/>
  <c r="A3" i="142"/>
  <c r="A66" i="150"/>
  <c r="A59" i="150"/>
  <c r="A39" i="150"/>
  <c r="A476" i="142"/>
  <c r="A466" i="142"/>
  <c r="A456" i="142"/>
  <c r="A450" i="142"/>
  <c r="A447" i="142"/>
  <c r="A421" i="142"/>
  <c r="A408" i="142"/>
  <c r="A376" i="142"/>
  <c r="A344" i="142"/>
  <c r="A312" i="142"/>
  <c r="A127" i="142"/>
  <c r="T4" i="151" l="1"/>
  <c r="K4" i="151"/>
  <c r="N4" i="151" s="1"/>
  <c r="D4" i="151"/>
  <c r="G4" i="151" s="1"/>
  <c r="D5" i="151"/>
  <c r="G5" i="151" s="1"/>
  <c r="K5" i="151"/>
  <c r="N5" i="151" s="1"/>
  <c r="D6" i="151" l="1"/>
  <c r="G6" i="151" s="1"/>
  <c r="K6" i="151"/>
  <c r="N6" i="151" s="1"/>
</calcChain>
</file>

<file path=xl/sharedStrings.xml><?xml version="1.0" encoding="utf-8"?>
<sst xmlns="http://schemas.openxmlformats.org/spreadsheetml/2006/main" count="19415" uniqueCount="3620">
  <si>
    <t>Date</t>
  </si>
  <si>
    <t>Total shares purchased</t>
  </si>
  <si>
    <t>Buyback amount</t>
  </si>
  <si>
    <t>Total</t>
  </si>
  <si>
    <t>Trade Details</t>
  </si>
  <si>
    <t>Time</t>
  </si>
  <si>
    <t>Price</t>
  </si>
  <si>
    <t>Proceeds</t>
  </si>
  <si>
    <t>Volume-weighted average price</t>
  </si>
  <si>
    <t>Buyback amount in USD*</t>
  </si>
  <si>
    <t>Volume-weighted average price in USD*</t>
  </si>
  <si>
    <t>*USD amounts are calculated based on the the GBP/USD exchange rate as provided by Jefferies International Limited on each respective trading date.</t>
  </si>
  <si>
    <t>LSE</t>
  </si>
  <si>
    <t>Euronext</t>
  </si>
  <si>
    <t>Announcement date:</t>
  </si>
  <si>
    <t>Percentage of program completed:</t>
  </si>
  <si>
    <t>Investment firm:</t>
  </si>
  <si>
    <t>Jefferies International Limited</t>
  </si>
  <si>
    <t xml:space="preserve">Volume </t>
  </si>
  <si>
    <t>Time Zone</t>
  </si>
  <si>
    <t xml:space="preserve">ISIN Code: </t>
  </si>
  <si>
    <t>Submission Period:</t>
  </si>
  <si>
    <t>Submission Date:</t>
  </si>
  <si>
    <t>GG00BPFJTF46</t>
  </si>
  <si>
    <t>Transaction Reference number</t>
  </si>
  <si>
    <t>Pershing Square Holdings, Ltd.</t>
  </si>
  <si>
    <t xml:space="preserve">The trading venue for all purchases reported below is the London Stock Exchange. </t>
  </si>
  <si>
    <t>ISIN</t>
  </si>
  <si>
    <t>Venue Code</t>
  </si>
  <si>
    <t>Volume</t>
  </si>
  <si>
    <t>Price (GBP)</t>
  </si>
  <si>
    <t>Proceeds (GBP)</t>
  </si>
  <si>
    <t>Timezone</t>
  </si>
  <si>
    <t>TOTAL VOLUME REPURCHASED</t>
  </si>
  <si>
    <t>Trade ID</t>
  </si>
  <si>
    <t>PSH LN Equity</t>
  </si>
  <si>
    <t xml:space="preserve">FX RATE </t>
  </si>
  <si>
    <t>Issuer Name</t>
  </si>
  <si>
    <t>GBP/USD fx rate*</t>
  </si>
  <si>
    <t>VWAP - GBP (pence per share) / USD</t>
  </si>
  <si>
    <t>Lowest Price - GBP (pence per share) / USD</t>
  </si>
  <si>
    <t>Highest Price - GBP (pence per share) / USD</t>
  </si>
  <si>
    <t>VOLUME_AVG_20D</t>
  </si>
  <si>
    <t>PSH NA Equity</t>
  </si>
  <si>
    <t>Price (USD)</t>
  </si>
  <si>
    <t>Proceeds (USD)</t>
  </si>
  <si>
    <t xml:space="preserve">Average Price - GBP (pence per share) / USD </t>
  </si>
  <si>
    <t>25% of LSE 20 day avg</t>
  </si>
  <si>
    <t>Total Volume (LSE)</t>
  </si>
  <si>
    <t>Shares BB (Euronext)</t>
  </si>
  <si>
    <t>Outstanding shares in issue (after these transactions)</t>
  </si>
  <si>
    <t>Number of shares purchased</t>
  </si>
  <si>
    <t>Total exchange volume</t>
  </si>
  <si>
    <t>Euronext Amsterdam Purchases</t>
  </si>
  <si>
    <t>Total Amounts Across All Venues</t>
  </si>
  <si>
    <t>Euronext volume</t>
  </si>
  <si>
    <t>GMT</t>
  </si>
  <si>
    <t>Shares in issue at outset</t>
  </si>
  <si>
    <t>VWAP</t>
  </si>
  <si>
    <t>PSH LN</t>
  </si>
  <si>
    <t>PSH NA</t>
  </si>
  <si>
    <t>Pershing Square Holdings, Ltd. Share Buyback Program ($100M)</t>
  </si>
  <si>
    <t>LSE BB avg px</t>
  </si>
  <si>
    <t>FX  rate</t>
  </si>
  <si>
    <t>Euronext BB avg px</t>
  </si>
  <si>
    <t>25% of Euronext 20-day avg</t>
  </si>
  <si>
    <t>PSHD LN Equity</t>
  </si>
  <si>
    <t>25% of PSHD 20 day avg</t>
  </si>
  <si>
    <t>London Stock Exchange (GBp) Purchases</t>
  </si>
  <si>
    <t>London Stock Exchange (USD) Purchases</t>
  </si>
  <si>
    <t>LSE (GBp)</t>
  </si>
  <si>
    <t>LSE (USD)</t>
  </si>
  <si>
    <t>Total Volume (Ams)</t>
  </si>
  <si>
    <t>Shares BB (LSE $)</t>
  </si>
  <si>
    <t>Shares BB (LSE £)</t>
  </si>
  <si>
    <t>LSE $ BB avg px</t>
  </si>
  <si>
    <t>LSE (USD) volume</t>
  </si>
  <si>
    <t>Amount spent</t>
  </si>
  <si>
    <t>Commission</t>
  </si>
  <si>
    <t>Ticker</t>
  </si>
  <si>
    <t>Exchange</t>
  </si>
  <si>
    <t xml:space="preserve"> Shares </t>
  </si>
  <si>
    <t>High (GBp)</t>
  </si>
  <si>
    <t>Low (GBp)</t>
  </si>
  <si>
    <t>Average (GBp)</t>
  </si>
  <si>
    <t>GBP FX</t>
  </si>
  <si>
    <t>High (USD)</t>
  </si>
  <si>
    <t>Low (USD)</t>
  </si>
  <si>
    <t>Average (USD)</t>
  </si>
  <si>
    <t>PSHD LN</t>
  </si>
  <si>
    <t>PSH.L</t>
  </si>
  <si>
    <t>PSHD.L</t>
  </si>
  <si>
    <t>PSH.AM</t>
  </si>
  <si>
    <t>Volumes</t>
  </si>
  <si>
    <t>Prices</t>
  </si>
  <si>
    <t>FX</t>
  </si>
  <si>
    <t>Weekly</t>
  </si>
  <si>
    <t>Conversion into mgmt shs</t>
  </si>
  <si>
    <t>Daily Overview</t>
  </si>
  <si>
    <t>Tab</t>
  </si>
  <si>
    <t>Overview</t>
  </si>
  <si>
    <t>Trades Fidessa</t>
  </si>
  <si>
    <t>GG00BPFJTF47</t>
  </si>
  <si>
    <t>GG00BPFJTF48</t>
  </si>
  <si>
    <t>GG00BPFJTF49</t>
  </si>
  <si>
    <t>GG00BPFJTF50</t>
  </si>
  <si>
    <t>GG00BPFJTF51</t>
  </si>
  <si>
    <t>GG00BPFJTF52</t>
  </si>
  <si>
    <t>GG00BPFJTF53</t>
  </si>
  <si>
    <t>GG00BPFJTF54</t>
  </si>
  <si>
    <t>GG00BPFJTF55</t>
  </si>
  <si>
    <t>GG00BPFJTF56</t>
  </si>
  <si>
    <t>GG00BPFJTF57</t>
  </si>
  <si>
    <t>GG00BPFJTF58</t>
  </si>
  <si>
    <t>GG00BPFJTF59</t>
  </si>
  <si>
    <t>GG00BPFJTF60</t>
  </si>
  <si>
    <t>GG00BPFJTF61</t>
  </si>
  <si>
    <t>GG00BPFJTF62</t>
  </si>
  <si>
    <t>GG00BPFJTF63</t>
  </si>
  <si>
    <t>GG00BPFJTF64</t>
  </si>
  <si>
    <t>GG00BPFJTF65</t>
  </si>
  <si>
    <t>GG00BPFJTF66</t>
  </si>
  <si>
    <t>GG00BPFJTF67</t>
  </si>
  <si>
    <t>GG00BPFJTF68</t>
  </si>
  <si>
    <t>GG00BPFJTF69</t>
  </si>
  <si>
    <t>GG00BPFJTF70</t>
  </si>
  <si>
    <t>GG00BPFJTF71</t>
  </si>
  <si>
    <t>GG00BPFJTF72</t>
  </si>
  <si>
    <t>GG00BPFJTF73</t>
  </si>
  <si>
    <t>GG00BPFJTF74</t>
  </si>
  <si>
    <t>GG00BPFJTF75</t>
  </si>
  <si>
    <t>GG00BPFJTF76</t>
  </si>
  <si>
    <t>GG00BPFJTF77</t>
  </si>
  <si>
    <t>GG00BPFJTF78</t>
  </si>
  <si>
    <t>GG00BPFJTF79</t>
  </si>
  <si>
    <t>GG00BPFJTF80</t>
  </si>
  <si>
    <t>GG00BPFJTF81</t>
  </si>
  <si>
    <t>GG00BPFJTF82</t>
  </si>
  <si>
    <t>GG00BPFJTF83</t>
  </si>
  <si>
    <t>GG00BPFJTF84</t>
  </si>
  <si>
    <t>GG00BPFJTF85</t>
  </si>
  <si>
    <t>GG00BPFJTF86</t>
  </si>
  <si>
    <t>GG00BPFJTF87</t>
  </si>
  <si>
    <t>GG00BPFJTF88</t>
  </si>
  <si>
    <t>GG00BPFJTF89</t>
  </si>
  <si>
    <t>GG00BPFJTF90</t>
  </si>
  <si>
    <t>GG00BPFJTF91</t>
  </si>
  <si>
    <t>GG00BPFJTF92</t>
  </si>
  <si>
    <t>GG00BPFJTF93</t>
  </si>
  <si>
    <t>GG00BPFJTF94</t>
  </si>
  <si>
    <t>GG00BPFJTF95</t>
  </si>
  <si>
    <t>GG00BPFJTF96</t>
  </si>
  <si>
    <t>GG00BPFJTF97</t>
  </si>
  <si>
    <t>GG00BPFJTF98</t>
  </si>
  <si>
    <t>GG00BPFJTF99</t>
  </si>
  <si>
    <t>GG00BPFJTF100</t>
  </si>
  <si>
    <t>GG00BPFJTF101</t>
  </si>
  <si>
    <t>GG00BPFJTF102</t>
  </si>
  <si>
    <t>GG00BPFJTF103</t>
  </si>
  <si>
    <t>GG00BPFJTF104</t>
  </si>
  <si>
    <t>GG00BPFJTF105</t>
  </si>
  <si>
    <t>GG00BPFJTF106</t>
  </si>
  <si>
    <t>GG00BPFJTF107</t>
  </si>
  <si>
    <t>GG00BPFJTF108</t>
  </si>
  <si>
    <t>GG00BPFJTF109</t>
  </si>
  <si>
    <t>GG00BPFJTF110</t>
  </si>
  <si>
    <t>GG00BPFJTF111</t>
  </si>
  <si>
    <t>GG00BPFJTF112</t>
  </si>
  <si>
    <t>GG00BPFJTF113</t>
  </si>
  <si>
    <t>GG00BPFJTF114</t>
  </si>
  <si>
    <t>GG00BPFJTF115</t>
  </si>
  <si>
    <t>GG00BPFJTF116</t>
  </si>
  <si>
    <t>GG00BPFJTF117</t>
  </si>
  <si>
    <t>GG00BPFJTF118</t>
  </si>
  <si>
    <t>GG00BPFJTF119</t>
  </si>
  <si>
    <t>GG00BPFJTF120</t>
  </si>
  <si>
    <t>GG00BPFJTF121</t>
  </si>
  <si>
    <t>GG00BPFJTF122</t>
  </si>
  <si>
    <t>GG00BPFJTF123</t>
  </si>
  <si>
    <t>GG00BPFJTF124</t>
  </si>
  <si>
    <t>GG00BPFJTF125</t>
  </si>
  <si>
    <t>GG00BPFJTF126</t>
  </si>
  <si>
    <t>GG00BPFJTF127</t>
  </si>
  <si>
    <t>GG00BPFJTF128</t>
  </si>
  <si>
    <t>GG00BPFJTF129</t>
  </si>
  <si>
    <t>GG00BPFJTF130</t>
  </si>
  <si>
    <t>GG00BPFJTF131</t>
  </si>
  <si>
    <t>GG00BPFJTF132</t>
  </si>
  <si>
    <t>GG00BPFJTF133</t>
  </si>
  <si>
    <t>GG00BPFJTF134</t>
  </si>
  <si>
    <t>GG00BPFJTF135</t>
  </si>
  <si>
    <t>GG00BPFJTF136</t>
  </si>
  <si>
    <t>GG00BPFJTF137</t>
  </si>
  <si>
    <t>GG00BPFJTF138</t>
  </si>
  <si>
    <t>GG00BPFJTF139</t>
  </si>
  <si>
    <t>GG00BPFJTF140</t>
  </si>
  <si>
    <t>GG00BPFJTF141</t>
  </si>
  <si>
    <t>GG00BPFJTF142</t>
  </si>
  <si>
    <t>GG00BPFJTF143</t>
  </si>
  <si>
    <t>GG00BPFJTF144</t>
  </si>
  <si>
    <t>GG00BPFJTF145</t>
  </si>
  <si>
    <t>GG00BPFJTF146</t>
  </si>
  <si>
    <t>GG00BPFJTF147</t>
  </si>
  <si>
    <t>GG00BPFJTF148</t>
  </si>
  <si>
    <t>GG00BPFJTF149</t>
  </si>
  <si>
    <t>GG00BPFJTF150</t>
  </si>
  <si>
    <t>GG00BPFJTF151</t>
  </si>
  <si>
    <t>GG00BPFJTF152</t>
  </si>
  <si>
    <t>GG00BPFJTF153</t>
  </si>
  <si>
    <t>GG00BPFJTF154</t>
  </si>
  <si>
    <t>GG00BPFJTF155</t>
  </si>
  <si>
    <t>GG00BPFJTF156</t>
  </si>
  <si>
    <t>GG00BPFJTF157</t>
  </si>
  <si>
    <t>GG00BPFJTF158</t>
  </si>
  <si>
    <t>GG00BPFJTF159</t>
  </si>
  <si>
    <t>GG00BPFJTF160</t>
  </si>
  <si>
    <t>GG00BPFJTF161</t>
  </si>
  <si>
    <t>GG00BPFJTF162</t>
  </si>
  <si>
    <t>GG00BPFJTF163</t>
  </si>
  <si>
    <t>GG00BPFJTF164</t>
  </si>
  <si>
    <t>GG00BPFJTF165</t>
  </si>
  <si>
    <t>GG00BPFJTF166</t>
  </si>
  <si>
    <t>GG00BPFJTF167</t>
  </si>
  <si>
    <t>GG00BPFJTF168</t>
  </si>
  <si>
    <t>GG00BPFJTF169</t>
  </si>
  <si>
    <t>GG00BPFJTF170</t>
  </si>
  <si>
    <t>GG00BPFJTF171</t>
  </si>
  <si>
    <t>GG00BPFJTF172</t>
  </si>
  <si>
    <t>GG00BPFJTF173</t>
  </si>
  <si>
    <t>GG00BPFJTF174</t>
  </si>
  <si>
    <t>GG00BPFJTF175</t>
  </si>
  <si>
    <t>GG00BPFJTF176</t>
  </si>
  <si>
    <t>GG00BPFJTF177</t>
  </si>
  <si>
    <t>GG00BPFJTF178</t>
  </si>
  <si>
    <t>GG00BPFJTF179</t>
  </si>
  <si>
    <t>GG00BPFJTF180</t>
  </si>
  <si>
    <t>GG00BPFJTF181</t>
  </si>
  <si>
    <t>GG00BPFJTF182</t>
  </si>
  <si>
    <t>GG00BPFJTF183</t>
  </si>
  <si>
    <t>GG00BPFJTF184</t>
  </si>
  <si>
    <t>GG00BPFJTF185</t>
  </si>
  <si>
    <t>GG00BPFJTF186</t>
  </si>
  <si>
    <t>GG00BPFJTF187</t>
  </si>
  <si>
    <t>GG00BPFJTF188</t>
  </si>
  <si>
    <t>GG00BPFJTF189</t>
  </si>
  <si>
    <t>GG00BPFJTF190</t>
  </si>
  <si>
    <t>GG00BPFJTF191</t>
  </si>
  <si>
    <t>GG00BPFJTF192</t>
  </si>
  <si>
    <t>GG00BPFJTF193</t>
  </si>
  <si>
    <t>GG00BPFJTF194</t>
  </si>
  <si>
    <t>GG00BPFJTF195</t>
  </si>
  <si>
    <t>GG00BPFJTF196</t>
  </si>
  <si>
    <t>GG00BPFJTF197</t>
  </si>
  <si>
    <t>GG00BPFJTF198</t>
  </si>
  <si>
    <t>GG00BPFJTF199</t>
  </si>
  <si>
    <t>GG00BPFJTF200</t>
  </si>
  <si>
    <t>GG00BPFJTF201</t>
  </si>
  <si>
    <t>GG00BPFJTF202</t>
  </si>
  <si>
    <t>GG00BPFJTF203</t>
  </si>
  <si>
    <t>GG00BPFJTF204</t>
  </si>
  <si>
    <t>GG00BPFJTF205</t>
  </si>
  <si>
    <t>GG00BPFJTF206</t>
  </si>
  <si>
    <t>GG00BPFJTF207</t>
  </si>
  <si>
    <t>GG00BPFJTF208</t>
  </si>
  <si>
    <t>GG00BPFJTF209</t>
  </si>
  <si>
    <t>GG00BPFJTF210</t>
  </si>
  <si>
    <t>GG00BPFJTF211</t>
  </si>
  <si>
    <t>GG00BPFJTF212</t>
  </si>
  <si>
    <t>GG00BPFJTF213</t>
  </si>
  <si>
    <t>GG00BPFJTF214</t>
  </si>
  <si>
    <t>GG00BPFJTF215</t>
  </si>
  <si>
    <t>GG00BPFJTF216</t>
  </si>
  <si>
    <t>GG00BPFJTF217</t>
  </si>
  <si>
    <t>GG00BPFJTF218</t>
  </si>
  <si>
    <t>GG00BPFJTF219</t>
  </si>
  <si>
    <t>GG00BPFJTF220</t>
  </si>
  <si>
    <t>GG00BPFJTF221</t>
  </si>
  <si>
    <t>GG00BPFJTF222</t>
  </si>
  <si>
    <t>GG00BPFJTF223</t>
  </si>
  <si>
    <t>GG00BPFJTF224</t>
  </si>
  <si>
    <t>GG00BPFJTF225</t>
  </si>
  <si>
    <t>GG00BPFJTF226</t>
  </si>
  <si>
    <t>GG00BPFJTF227</t>
  </si>
  <si>
    <t>GG00BPFJTF228</t>
  </si>
  <si>
    <t>GG00BPFJTF229</t>
  </si>
  <si>
    <t>GG00BPFJTF230</t>
  </si>
  <si>
    <t>GG00BPFJTF231</t>
  </si>
  <si>
    <t>GG00BPFJTF232</t>
  </si>
  <si>
    <t>GG00BPFJTF233</t>
  </si>
  <si>
    <t>GG00BPFJTF234</t>
  </si>
  <si>
    <t>GG00BPFJTF235</t>
  </si>
  <si>
    <t>GG00BPFJTF236</t>
  </si>
  <si>
    <t>GG00BPFJTF237</t>
  </si>
  <si>
    <t>GG00BPFJTF238</t>
  </si>
  <si>
    <t>GG00BPFJTF239</t>
  </si>
  <si>
    <t>GG00BPFJTF240</t>
  </si>
  <si>
    <t>GG00BPFJTF241</t>
  </si>
  <si>
    <t>GG00BPFJTF242</t>
  </si>
  <si>
    <t>GG00BPFJTF243</t>
  </si>
  <si>
    <t>GG00BPFJTF244</t>
  </si>
  <si>
    <t>GG00BPFJTF245</t>
  </si>
  <si>
    <t>GG00BPFJTF246</t>
  </si>
  <si>
    <t>GG00BPFJTF247</t>
  </si>
  <si>
    <t>GG00BPFJTF248</t>
  </si>
  <si>
    <t>GG00BPFJTF249</t>
  </si>
  <si>
    <t>GG00BPFJTF250</t>
  </si>
  <si>
    <t>GG00BPFJTF251</t>
  </si>
  <si>
    <t>GG00BPFJTF252</t>
  </si>
  <si>
    <t>GG00BPFJTF253</t>
  </si>
  <si>
    <t>GG00BPFJTF254</t>
  </si>
  <si>
    <t>GG00BPFJTF255</t>
  </si>
  <si>
    <t>GG00BPFJTF256</t>
  </si>
  <si>
    <t>GG00BPFJTF257</t>
  </si>
  <si>
    <t>GG00BPFJTF258</t>
  </si>
  <si>
    <t>GG00BPFJTF259</t>
  </si>
  <si>
    <t>GG00BPFJTF260</t>
  </si>
  <si>
    <t>GG00BPFJTF261</t>
  </si>
  <si>
    <t>GG00BPFJTF262</t>
  </si>
  <si>
    <t>GG00BPFJTF263</t>
  </si>
  <si>
    <t>GG00BPFJTF264</t>
  </si>
  <si>
    <t>GG00BPFJTF265</t>
  </si>
  <si>
    <t>GG00BPFJTF266</t>
  </si>
  <si>
    <t>GG00BPFJTF267</t>
  </si>
  <si>
    <t>GG00BPFJTF268</t>
  </si>
  <si>
    <t>GG00BPFJTF269</t>
  </si>
  <si>
    <t>GG00BPFJTF270</t>
  </si>
  <si>
    <t>GG00BPFJTF271</t>
  </si>
  <si>
    <t>GG00BPFJTF272</t>
  </si>
  <si>
    <t>GG00BPFJTF273</t>
  </si>
  <si>
    <t>GG00BPFJTF274</t>
  </si>
  <si>
    <t>GG00BPFJTF275</t>
  </si>
  <si>
    <t>09:38:29</t>
  </si>
  <si>
    <t>00200574477TRLO0</t>
  </si>
  <si>
    <t>00200574478TRLO0</t>
  </si>
  <si>
    <t>00200574759TRLO0</t>
  </si>
  <si>
    <t>00200574760TRLO0</t>
  </si>
  <si>
    <t>00200575201TRLO0</t>
  </si>
  <si>
    <t>00200575202TRLO0</t>
  </si>
  <si>
    <t>00200576869TRLO0</t>
  </si>
  <si>
    <t>00200577454TRLO0</t>
  </si>
  <si>
    <t>00200577636TRLO0</t>
  </si>
  <si>
    <t>00200577637TRLO0</t>
  </si>
  <si>
    <t>00200577871TRLO0</t>
  </si>
  <si>
    <t>00200577970TRLO0</t>
  </si>
  <si>
    <t>00200577971TRLO0</t>
  </si>
  <si>
    <t>00200578936TRLO0</t>
  </si>
  <si>
    <t>00200581396TRLO0</t>
  </si>
  <si>
    <t>00200582256TRLO0</t>
  </si>
  <si>
    <t>00200586304TRLO0</t>
  </si>
  <si>
    <t>00200586580TRLO0</t>
  </si>
  <si>
    <t>00200587015TRLO0</t>
  </si>
  <si>
    <t>00200587016TRLO0</t>
  </si>
  <si>
    <t>00200587017TRLO0</t>
  </si>
  <si>
    <t>00200587018TRLO0</t>
  </si>
  <si>
    <t>00200587036TRLO0</t>
  </si>
  <si>
    <t>00200587037TRLO0</t>
  </si>
  <si>
    <t>00200587220TRLO0</t>
  </si>
  <si>
    <t>00200587257TRLO0</t>
  </si>
  <si>
    <t>00200587259TRLO0</t>
  </si>
  <si>
    <t>00200587266TRLO0</t>
  </si>
  <si>
    <t>00200587275TRLO0</t>
  </si>
  <si>
    <t>00200590504TRLO0</t>
  </si>
  <si>
    <t>08:02:06</t>
  </si>
  <si>
    <t>08:03:53</t>
  </si>
  <si>
    <t>08:05:36</t>
  </si>
  <si>
    <t>08:14:45</t>
  </si>
  <si>
    <t>08:18:02</t>
  </si>
  <si>
    <t>08:18:38</t>
  </si>
  <si>
    <t>08:19:00</t>
  </si>
  <si>
    <t>08:19:47</t>
  </si>
  <si>
    <t>08:27:32</t>
  </si>
  <si>
    <t>08:44:18</t>
  </si>
  <si>
    <t>08:52:35</t>
  </si>
  <si>
    <t>09:31:39</t>
  </si>
  <si>
    <t>09:33:58</t>
  </si>
  <si>
    <t>09:38:18</t>
  </si>
  <si>
    <t>09:39:40</t>
  </si>
  <si>
    <t>09:40:03</t>
  </si>
  <si>
    <t>09:40:07</t>
  </si>
  <si>
    <t>09:40:10</t>
  </si>
  <si>
    <t>10:08:10</t>
  </si>
  <si>
    <t>BST</t>
  </si>
  <si>
    <t>PTM Levy</t>
  </si>
  <si>
    <t>Maximum number of shares that could be purchased</t>
  </si>
  <si>
    <t>% of available shares purchased</t>
  </si>
  <si>
    <t>I</t>
  </si>
  <si>
    <t>B</t>
  </si>
  <si>
    <t>NETSIALGOMKT</t>
  </si>
  <si>
    <t>EXPRESS</t>
  </si>
  <si>
    <t>Paul.Frankel</t>
  </si>
  <si>
    <t>.</t>
  </si>
  <si>
    <t>16:10:02</t>
  </si>
  <si>
    <t>16:06:27</t>
  </si>
  <si>
    <t>16:09:21</t>
  </si>
  <si>
    <t>14:56:26</t>
  </si>
  <si>
    <t>16:03:32</t>
  </si>
  <si>
    <t>15:04:53</t>
  </si>
  <si>
    <t>15:50:13</t>
  </si>
  <si>
    <t>15:52:01</t>
  </si>
  <si>
    <t>JEFF</t>
  </si>
  <si>
    <t>16:18:19</t>
  </si>
  <si>
    <t>16:18:41</t>
  </si>
  <si>
    <t>16:18:51</t>
  </si>
  <si>
    <t>A</t>
  </si>
  <si>
    <t>15:16:09</t>
  </si>
  <si>
    <t>16:01:16</t>
  </si>
  <si>
    <t>16:01:44</t>
  </si>
  <si>
    <t>16:01:57</t>
  </si>
  <si>
    <t>16:08:19</t>
  </si>
  <si>
    <t>16:18:36</t>
  </si>
  <si>
    <t>16:24:35</t>
  </si>
  <si>
    <t>08:51:36</t>
  </si>
  <si>
    <t>00303817331TRLO1</t>
  </si>
  <si>
    <t>09:02:38</t>
  </si>
  <si>
    <t>00303819756TRLO1</t>
  </si>
  <si>
    <t>09:08:37</t>
  </si>
  <si>
    <t>00303820577TRLO1</t>
  </si>
  <si>
    <t>09:33:18</t>
  </si>
  <si>
    <t>00303823721TRLO1</t>
  </si>
  <si>
    <t>00303823720TRLO1</t>
  </si>
  <si>
    <t>10:53:42</t>
  </si>
  <si>
    <t>00303830748TRLO1</t>
  </si>
  <si>
    <t>11:06:35</t>
  </si>
  <si>
    <t>00303831944TRLO1</t>
  </si>
  <si>
    <t>00303831945TRLO1</t>
  </si>
  <si>
    <t>11:19:52</t>
  </si>
  <si>
    <t>00303832925TRLO1</t>
  </si>
  <si>
    <t>00303832924TRLO1</t>
  </si>
  <si>
    <t>00303832923TRLO1</t>
  </si>
  <si>
    <t>11:23:42</t>
  </si>
  <si>
    <t>00303833330TRLO1</t>
  </si>
  <si>
    <t>11:27:12</t>
  </si>
  <si>
    <t>00303833660TRLO1</t>
  </si>
  <si>
    <t>11:49:01</t>
  </si>
  <si>
    <t>00303835399TRLO1</t>
  </si>
  <si>
    <t>00303835398TRLO1</t>
  </si>
  <si>
    <t>00303835397TRLO1</t>
  </si>
  <si>
    <t>00303835396TRLO1</t>
  </si>
  <si>
    <t>00303835393TRLO1</t>
  </si>
  <si>
    <t>12:05:03</t>
  </si>
  <si>
    <t>00303836613TRLO1</t>
  </si>
  <si>
    <t>00303836611TRLO1</t>
  </si>
  <si>
    <t>00303836610TRLO1</t>
  </si>
  <si>
    <t>00303836609TRLO1</t>
  </si>
  <si>
    <t>00303836608TRLO1</t>
  </si>
  <si>
    <t>12:20:30</t>
  </si>
  <si>
    <t>00303837339TRLO1</t>
  </si>
  <si>
    <t>12:31:33</t>
  </si>
  <si>
    <t>00303837912TRLO1</t>
  </si>
  <si>
    <t>12:50:51</t>
  </si>
  <si>
    <t>00303839092TRLO1</t>
  </si>
  <si>
    <t>00303839091TRLO1</t>
  </si>
  <si>
    <t>13:19:11</t>
  </si>
  <si>
    <t>00303841772TRLO1</t>
  </si>
  <si>
    <t>00303841771TRLO1</t>
  </si>
  <si>
    <t>00303841774TRLO1</t>
  </si>
  <si>
    <t>00303841773TRLO1</t>
  </si>
  <si>
    <t>13:22:51</t>
  </si>
  <si>
    <t>00303841952TRLO1</t>
  </si>
  <si>
    <t>00303841953TRLO1</t>
  </si>
  <si>
    <t>13:49:49</t>
  </si>
  <si>
    <t>00303843581TRLO1</t>
  </si>
  <si>
    <t>13:49:52</t>
  </si>
  <si>
    <t>00303843583TRLO1</t>
  </si>
  <si>
    <t>00303843582TRLO1</t>
  </si>
  <si>
    <t>13:49:57</t>
  </si>
  <si>
    <t>00303843587TRLO1</t>
  </si>
  <si>
    <t>13:50:04</t>
  </si>
  <si>
    <t>00303843589TRLO1</t>
  </si>
  <si>
    <t>13:50:11</t>
  </si>
  <si>
    <t>00303843607TRLO1</t>
  </si>
  <si>
    <t>00303843606TRLO1</t>
  </si>
  <si>
    <t>00303843608TRLO1</t>
  </si>
  <si>
    <t>13:50:15</t>
  </si>
  <si>
    <t>00303843610TRLO1</t>
  </si>
  <si>
    <t>13:56:52</t>
  </si>
  <si>
    <t>00303843975TRLO1</t>
  </si>
  <si>
    <t>13:56:57</t>
  </si>
  <si>
    <t>00303843979TRLO1</t>
  </si>
  <si>
    <t>14:07:18</t>
  </si>
  <si>
    <t>00303844815TRLO1</t>
  </si>
  <si>
    <t>00303844814TRLO1</t>
  </si>
  <si>
    <t>14:07:32</t>
  </si>
  <si>
    <t>00303844839TRLO1</t>
  </si>
  <si>
    <t>14:09:05</t>
  </si>
  <si>
    <t>00303844972TRLO1</t>
  </si>
  <si>
    <t>00303844971TRLO1</t>
  </si>
  <si>
    <t>00303844970TRLO1</t>
  </si>
  <si>
    <t>14:09:41</t>
  </si>
  <si>
    <t>00303845004TRLO1</t>
  </si>
  <si>
    <t>14:11:49</t>
  </si>
  <si>
    <t>00303845114TRLO1</t>
  </si>
  <si>
    <t>14:14:02</t>
  </si>
  <si>
    <t>00303845311TRLO1</t>
  </si>
  <si>
    <t>14:16:08</t>
  </si>
  <si>
    <t>00303845439TRLO1</t>
  </si>
  <si>
    <t>14:18:16</t>
  </si>
  <si>
    <t>00303845539TRLO1</t>
  </si>
  <si>
    <t>14:21:21</t>
  </si>
  <si>
    <t>00303845769TRLO1</t>
  </si>
  <si>
    <t>14:23:38</t>
  </si>
  <si>
    <t>00303846017TRLO1</t>
  </si>
  <si>
    <t>14:25:53</t>
  </si>
  <si>
    <t>00303846312TRLO1</t>
  </si>
  <si>
    <t>14:28:13</t>
  </si>
  <si>
    <t>00303846510TRLO1</t>
  </si>
  <si>
    <t>14:30:11</t>
  </si>
  <si>
    <t>00303846908TRLO1</t>
  </si>
  <si>
    <t>14:32:35</t>
  </si>
  <si>
    <t>00303847626TRLO1</t>
  </si>
  <si>
    <t>14:34:45</t>
  </si>
  <si>
    <t>00303848024TRLO1</t>
  </si>
  <si>
    <t>00303848023TRLO1</t>
  </si>
  <si>
    <t>14:36:49</t>
  </si>
  <si>
    <t>00303848439TRLO1</t>
  </si>
  <si>
    <t>14:36:56</t>
  </si>
  <si>
    <t>00303848596TRLO1</t>
  </si>
  <si>
    <t>14:54:21</t>
  </si>
  <si>
    <t>00303851731TRLO1</t>
  </si>
  <si>
    <t>14:54:29</t>
  </si>
  <si>
    <t>00303851748TRLO1</t>
  </si>
  <si>
    <t>00303851749TRLO1</t>
  </si>
  <si>
    <t>15:04:33</t>
  </si>
  <si>
    <t>00303854636TRLO1</t>
  </si>
  <si>
    <t>15:21:26</t>
  </si>
  <si>
    <t>00303860289TRLO1</t>
  </si>
  <si>
    <t>15:31:41</t>
  </si>
  <si>
    <t>00303863214TRLO1</t>
  </si>
  <si>
    <t>00303863215TRLO1</t>
  </si>
  <si>
    <t>15:31:44</t>
  </si>
  <si>
    <t>00303863220TRLO1</t>
  </si>
  <si>
    <t>15:35:17</t>
  </si>
  <si>
    <t>00303864266TRLO1</t>
  </si>
  <si>
    <t>15:35:19</t>
  </si>
  <si>
    <t>00303864278TRLO1</t>
  </si>
  <si>
    <t>00303864277TRLO1</t>
  </si>
  <si>
    <t>00303864276TRLO1</t>
  </si>
  <si>
    <t>00303864275TRLO1</t>
  </si>
  <si>
    <t>15:41:12</t>
  </si>
  <si>
    <t>00303865712TRLO1</t>
  </si>
  <si>
    <t>15:41:16</t>
  </si>
  <si>
    <t>00303865723TRLO1</t>
  </si>
  <si>
    <t>15:43:27</t>
  </si>
  <si>
    <t>00303866243TRLO1</t>
  </si>
  <si>
    <t>15:45:34</t>
  </si>
  <si>
    <t>00303866812TRLO1</t>
  </si>
  <si>
    <t>15:46:34</t>
  </si>
  <si>
    <t>00303867132TRLO1</t>
  </si>
  <si>
    <t>15:48:17</t>
  </si>
  <si>
    <t>00303867589TRLO1</t>
  </si>
  <si>
    <t>15:49:36</t>
  </si>
  <si>
    <t>00303867961TRLO1</t>
  </si>
  <si>
    <t>15:51:00</t>
  </si>
  <si>
    <t>00303868384TRLO1</t>
  </si>
  <si>
    <t>00303868623TRLO1</t>
  </si>
  <si>
    <t>15:53:08</t>
  </si>
  <si>
    <t>00303868899TRLO1</t>
  </si>
  <si>
    <t>15:54:12</t>
  </si>
  <si>
    <t>00303869097TRLO1</t>
  </si>
  <si>
    <t>15:57:36</t>
  </si>
  <si>
    <t>00303870151TRLO1</t>
  </si>
  <si>
    <t>00303870152TRLO1</t>
  </si>
  <si>
    <t>00303870155TRLO1</t>
  </si>
  <si>
    <t>00303870154TRLO1</t>
  </si>
  <si>
    <t>00303870153TRLO1</t>
  </si>
  <si>
    <t>00303870157TRLO1</t>
  </si>
  <si>
    <t>00303870156TRLO1</t>
  </si>
  <si>
    <t>15:58:33</t>
  </si>
  <si>
    <t>00303870341TRLO1</t>
  </si>
  <si>
    <t>16:00:49</t>
  </si>
  <si>
    <t>00303870997TRLO1</t>
  </si>
  <si>
    <t>16:02:38</t>
  </si>
  <si>
    <t>00303871373TRLO1</t>
  </si>
  <si>
    <t>16:04:03</t>
  </si>
  <si>
    <t>00303871735TRLO1</t>
  </si>
  <si>
    <t>00303873314TRLO1</t>
  </si>
  <si>
    <t>00303873313TRLO1</t>
  </si>
  <si>
    <t>00303873312TRLO1</t>
  </si>
  <si>
    <t>00303873311TRLO1</t>
  </si>
  <si>
    <t>00303873310TRLO1</t>
  </si>
  <si>
    <t>16:10:55</t>
  </si>
  <si>
    <t>00303873647TRLO1</t>
  </si>
  <si>
    <t>00303873646TRLO1</t>
  </si>
  <si>
    <t>00303873645TRLO1</t>
  </si>
  <si>
    <t>00303873644TRLO1</t>
  </si>
  <si>
    <t>00303873643TRLO1</t>
  </si>
  <si>
    <t>16:17:52</t>
  </si>
  <si>
    <t>00303875456TRLO1</t>
  </si>
  <si>
    <t>00303875625TRLO1</t>
  </si>
  <si>
    <t>16:19:25</t>
  </si>
  <si>
    <t>00303875951TRLO1</t>
  </si>
  <si>
    <t>16:20:25</t>
  </si>
  <si>
    <t>00303876355TRLO1</t>
  </si>
  <si>
    <t>16:21:27</t>
  </si>
  <si>
    <t>00303876626TRLO1</t>
  </si>
  <si>
    <t>16:22:29</t>
  </si>
  <si>
    <t>00303876957TRLO1</t>
  </si>
  <si>
    <t>16:23:29</t>
  </si>
  <si>
    <t>00303877243TRLO1</t>
  </si>
  <si>
    <t>00303877570TRLO1</t>
  </si>
  <si>
    <t>00303877569TRLO1</t>
  </si>
  <si>
    <t>16:29:17</t>
  </si>
  <si>
    <t>00303879194TRLO1</t>
  </si>
  <si>
    <t>08:23:12</t>
  </si>
  <si>
    <t>00303927869TRLO1</t>
  </si>
  <si>
    <t>08:29:43</t>
  </si>
  <si>
    <t>00303928817TRLO1</t>
  </si>
  <si>
    <t>00303928819TRLO1</t>
  </si>
  <si>
    <t>00303928818TRLO1</t>
  </si>
  <si>
    <t>09:59:02</t>
  </si>
  <si>
    <t>00303939874TRLO1</t>
  </si>
  <si>
    <t>10:12:33</t>
  </si>
  <si>
    <t>00303941114TRLO1</t>
  </si>
  <si>
    <t>10:20:44</t>
  </si>
  <si>
    <t>00303941693TRLO1</t>
  </si>
  <si>
    <t>00303941694TRLO1</t>
  </si>
  <si>
    <t>00303941695TRLO1</t>
  </si>
  <si>
    <t>11:50:05</t>
  </si>
  <si>
    <t>00303948654TRLO1</t>
  </si>
  <si>
    <t>11:50:09</t>
  </si>
  <si>
    <t>00303948660TRLO1</t>
  </si>
  <si>
    <t>00303948661TRLO1</t>
  </si>
  <si>
    <t>12:26:18</t>
  </si>
  <si>
    <t>00303951010TRLO1</t>
  </si>
  <si>
    <t>00303951009TRLO1</t>
  </si>
  <si>
    <t>12:26:25</t>
  </si>
  <si>
    <t>00303951014TRLO1</t>
  </si>
  <si>
    <t>13:03:33</t>
  </si>
  <si>
    <t>00303952806TRLO1</t>
  </si>
  <si>
    <t>13:14:54</t>
  </si>
  <si>
    <t>00303953386TRLO1</t>
  </si>
  <si>
    <t>00303953385TRLO1</t>
  </si>
  <si>
    <t>13:14:58</t>
  </si>
  <si>
    <t>00303953387TRLO1</t>
  </si>
  <si>
    <t>14:15:00</t>
  </si>
  <si>
    <t>00303957803TRLO1</t>
  </si>
  <si>
    <t>00303957802TRLO1</t>
  </si>
  <si>
    <t>14:29:04</t>
  </si>
  <si>
    <t>00303958719TRLO1</t>
  </si>
  <si>
    <t>14:29:08</t>
  </si>
  <si>
    <t>00303958731TRLO1</t>
  </si>
  <si>
    <t>14:59:13</t>
  </si>
  <si>
    <t>00303967871TRLO1</t>
  </si>
  <si>
    <t>00303972736TRLO1</t>
  </si>
  <si>
    <t>15:25:27</t>
  </si>
  <si>
    <t>00303974852TRLO1</t>
  </si>
  <si>
    <t>00303974851TRLO1</t>
  </si>
  <si>
    <t>00303982934TRLO1</t>
  </si>
  <si>
    <t>00303982933TRLO1</t>
  </si>
  <si>
    <t>00303982932TRLO1</t>
  </si>
  <si>
    <t>00303982931TRLO1</t>
  </si>
  <si>
    <t>00303982930TRLO1</t>
  </si>
  <si>
    <t>00303982929TRLO1</t>
  </si>
  <si>
    <t>00303982928TRLO1</t>
  </si>
  <si>
    <t>00303982927TRLO1</t>
  </si>
  <si>
    <t>00303982926TRLO1</t>
  </si>
  <si>
    <t>00303982925TRLO1</t>
  </si>
  <si>
    <t>00303982924TRLO1</t>
  </si>
  <si>
    <t>00303982923TRLO1</t>
  </si>
  <si>
    <t>00303982922TRLO1</t>
  </si>
  <si>
    <t>00303982921TRLO1</t>
  </si>
  <si>
    <t>00303982920TRLO1</t>
  </si>
  <si>
    <t>00303982919TRLO1</t>
  </si>
  <si>
    <t>00303982918TRLO1</t>
  </si>
  <si>
    <t>00303982917TRLO1</t>
  </si>
  <si>
    <t>00303982916TRLO1</t>
  </si>
  <si>
    <t>00303982915TRLO1</t>
  </si>
  <si>
    <t>00303982914TRLO1</t>
  </si>
  <si>
    <t>00303982913TRLO1</t>
  </si>
  <si>
    <t>00303982912TRLO1</t>
  </si>
  <si>
    <t>00303982911TRLO1</t>
  </si>
  <si>
    <t>00303982910TRLO1</t>
  </si>
  <si>
    <t>00303982909TRLO1</t>
  </si>
  <si>
    <t>00303982908TRLO1</t>
  </si>
  <si>
    <t>00303982936TRLO1</t>
  </si>
  <si>
    <t>00303982935TRLO1</t>
  </si>
  <si>
    <t>16:03:15</t>
  </si>
  <si>
    <t>00303983404TRLO1</t>
  </si>
  <si>
    <t>00303983402TRLO1</t>
  </si>
  <si>
    <t>00303983403TRLO1</t>
  </si>
  <si>
    <t>16:04:18</t>
  </si>
  <si>
    <t>00303983697TRLO1</t>
  </si>
  <si>
    <t>16:28:46</t>
  </si>
  <si>
    <t>00303989202TRLO1</t>
  </si>
  <si>
    <t>16:28:47</t>
  </si>
  <si>
    <t>00303989204TRLO1</t>
  </si>
  <si>
    <t>16:28:48</t>
  </si>
  <si>
    <t>00303989207TRLO1</t>
  </si>
  <si>
    <t>16:29:13</t>
  </si>
  <si>
    <t>00303989286TRLO1</t>
  </si>
  <si>
    <t>2 Jun 2022 - 8 Jun 2022</t>
  </si>
  <si>
    <t>00304030446TRLO1</t>
  </si>
  <si>
    <t>BE</t>
  </si>
  <si>
    <t>EQ</t>
  </si>
  <si>
    <t>LSE-SETS</t>
  </si>
  <si>
    <t>00304040281TRLO1</t>
  </si>
  <si>
    <t>00304044902TRLO1</t>
  </si>
  <si>
    <t>00304052299TRLO1</t>
  </si>
  <si>
    <t>00304052300TRLO1</t>
  </si>
  <si>
    <t>00304052810TRLO1</t>
  </si>
  <si>
    <t>00304053037TRLO1</t>
  </si>
  <si>
    <t>00304059890TRLO1</t>
  </si>
  <si>
    <t>00304065510TRLO1</t>
  </si>
  <si>
    <t>00304066001TRLO1</t>
  </si>
  <si>
    <t>00304066275TRLO1</t>
  </si>
  <si>
    <t>00304066895TRLO1</t>
  </si>
  <si>
    <t>00304069361TRLO1</t>
  </si>
  <si>
    <t>00304069364TRLO1</t>
  </si>
  <si>
    <t>00304071779TRLO1</t>
  </si>
  <si>
    <t>00304077929TRLO1</t>
  </si>
  <si>
    <t>00304079377TRLO1</t>
  </si>
  <si>
    <t>00304080230TRLO1</t>
  </si>
  <si>
    <t>00304084843TRLO1</t>
  </si>
  <si>
    <t>P</t>
  </si>
  <si>
    <t>HE</t>
  </si>
  <si>
    <t>09:17:29</t>
  </si>
  <si>
    <t>10:38:14</t>
  </si>
  <si>
    <t>11:23:57</t>
  </si>
  <si>
    <t>12:32:57</t>
  </si>
  <si>
    <t>12:39:22</t>
  </si>
  <si>
    <t>12:42:37</t>
  </si>
  <si>
    <t>14:05:26</t>
  </si>
  <si>
    <t>14:43:36</t>
  </si>
  <si>
    <t>14:45:54</t>
  </si>
  <si>
    <t>14:46:54</t>
  </si>
  <si>
    <t>14:50:05</t>
  </si>
  <si>
    <t>15:01:46</t>
  </si>
  <si>
    <t>15:01:47</t>
  </si>
  <si>
    <t>15:12:43</t>
  </si>
  <si>
    <t>15:50:39</t>
  </si>
  <si>
    <t>15:59:28</t>
  </si>
  <si>
    <t>16:04:43</t>
  </si>
  <si>
    <t>16:24:01</t>
  </si>
  <si>
    <t>00304030151TRLO1</t>
  </si>
  <si>
    <t>00304030152TRLO1</t>
  </si>
  <si>
    <t>00304030153TRLO1</t>
  </si>
  <si>
    <t>00304030262TRLO1</t>
  </si>
  <si>
    <t>00304030445TRLO1</t>
  </si>
  <si>
    <t>00304034552TRLO1</t>
  </si>
  <si>
    <t>00304034564TRLO1</t>
  </si>
  <si>
    <t>00304035573TRLO1</t>
  </si>
  <si>
    <t>00304036475TRLO1</t>
  </si>
  <si>
    <t>00304036476TRLO1</t>
  </si>
  <si>
    <t>00304037323TRLO1</t>
  </si>
  <si>
    <t>00304039755TRLO1</t>
  </si>
  <si>
    <t>00304040205TRLO1</t>
  </si>
  <si>
    <t>00304045071TRLO1</t>
  </si>
  <si>
    <t>00304052848TRLO1</t>
  </si>
  <si>
    <t>00304053659TRLO1</t>
  </si>
  <si>
    <t>00304053660TRLO1</t>
  </si>
  <si>
    <t>00304053661TRLO1</t>
  </si>
  <si>
    <t>00304053680TRLO1</t>
  </si>
  <si>
    <t>00304053691TRLO1</t>
  </si>
  <si>
    <t>00304053862TRLO1</t>
  </si>
  <si>
    <t>00304058719TRLO1</t>
  </si>
  <si>
    <t>00304064538TRLO1</t>
  </si>
  <si>
    <t>00304065982TRLO1</t>
  </si>
  <si>
    <t>00304065984TRLO1</t>
  </si>
  <si>
    <t>00304065986TRLO1</t>
  </si>
  <si>
    <t>00304065988TRLO1</t>
  </si>
  <si>
    <t>00304065990TRLO1</t>
  </si>
  <si>
    <t>00304065992TRLO1</t>
  </si>
  <si>
    <t>00304065994TRLO1</t>
  </si>
  <si>
    <t>00304065996TRLO1</t>
  </si>
  <si>
    <t>00304065998TRLO1</t>
  </si>
  <si>
    <t>00304066821TRLO1</t>
  </si>
  <si>
    <t>00304067056TRLO1</t>
  </si>
  <si>
    <t>00304067317TRLO1</t>
  </si>
  <si>
    <t>00304067458TRLO1</t>
  </si>
  <si>
    <t>00304067597TRLO1</t>
  </si>
  <si>
    <t>00304067684TRLO1</t>
  </si>
  <si>
    <t>00304068326TRLO1</t>
  </si>
  <si>
    <t>00304069366TRLO1</t>
  </si>
  <si>
    <t>00304069371TRLO1</t>
  </si>
  <si>
    <t>00304069372TRLO1</t>
  </si>
  <si>
    <t>00304069594TRLO1</t>
  </si>
  <si>
    <t>00304069595TRLO1</t>
  </si>
  <si>
    <t>00304069828TRLO1</t>
  </si>
  <si>
    <t>00304069951TRLO1</t>
  </si>
  <si>
    <t>00304070120TRLO1</t>
  </si>
  <si>
    <t>00304070320TRLO1</t>
  </si>
  <si>
    <t>00304070477TRLO1</t>
  </si>
  <si>
    <t>00304070627TRLO1</t>
  </si>
  <si>
    <t>00304070628TRLO1</t>
  </si>
  <si>
    <t>00304070996TRLO1</t>
  </si>
  <si>
    <t>00304071716TRLO1</t>
  </si>
  <si>
    <t>00304071717TRLO1</t>
  </si>
  <si>
    <t>00304071718TRLO1</t>
  </si>
  <si>
    <t>00304071719TRLO1</t>
  </si>
  <si>
    <t>00304071720TRLO1</t>
  </si>
  <si>
    <t>00304071721TRLO1</t>
  </si>
  <si>
    <t>00304071722TRLO1</t>
  </si>
  <si>
    <t>00304076086TRLO1</t>
  </si>
  <si>
    <t>00304079269TRLO1</t>
  </si>
  <si>
    <t>00304079272TRLO1</t>
  </si>
  <si>
    <t>00304079273TRLO1</t>
  </si>
  <si>
    <t>00304079274TRLO1</t>
  </si>
  <si>
    <t>00304079275TRLO1</t>
  </si>
  <si>
    <t>00304079276TRLO1</t>
  </si>
  <si>
    <t>00304079277TRLO1</t>
  </si>
  <si>
    <t>00304079278TRLO1</t>
  </si>
  <si>
    <t>00304079279TRLO1</t>
  </si>
  <si>
    <t>00304079280TRLO1</t>
  </si>
  <si>
    <t>00304079281TRLO1</t>
  </si>
  <si>
    <t>00304079282TRLO1</t>
  </si>
  <si>
    <t>00304079695TRLO1</t>
  </si>
  <si>
    <t>00304079696TRLO1</t>
  </si>
  <si>
    <t>00304079697TRLO1</t>
  </si>
  <si>
    <t>00304079698TRLO1</t>
  </si>
  <si>
    <t>00304079699TRLO1</t>
  </si>
  <si>
    <t>00304079700TRLO1</t>
  </si>
  <si>
    <t>00304080038TRLO1</t>
  </si>
  <si>
    <t>00304080298TRLO1</t>
  </si>
  <si>
    <t>00304080299TRLO1</t>
  </si>
  <si>
    <t>00304080300TRLO1</t>
  </si>
  <si>
    <t>00304081386TRLO1</t>
  </si>
  <si>
    <t>00304081387TRLO1</t>
  </si>
  <si>
    <t>00304081388TRLO1</t>
  </si>
  <si>
    <t>00304081389TRLO1</t>
  </si>
  <si>
    <t>00304081390TRLO1</t>
  </si>
  <si>
    <t>00304081391TRLO1</t>
  </si>
  <si>
    <t>00304081392TRLO1</t>
  </si>
  <si>
    <t>00304081393TRLO1</t>
  </si>
  <si>
    <t>00304081394TRLO1</t>
  </si>
  <si>
    <t>00304081903TRLO1</t>
  </si>
  <si>
    <t>00304081904TRLO1</t>
  </si>
  <si>
    <t>00304081905TRLO1</t>
  </si>
  <si>
    <t>00304082371TRLO1</t>
  </si>
  <si>
    <t>00304082685TRLO1</t>
  </si>
  <si>
    <t>00304082995TRLO1</t>
  </si>
  <si>
    <t>00304083510TRLO1</t>
  </si>
  <si>
    <t>00304083511TRLO1</t>
  </si>
  <si>
    <t>09:14:43</t>
  </si>
  <si>
    <t>09:15:27</t>
  </si>
  <si>
    <t>09:50:23</t>
  </si>
  <si>
    <t>09:50:24</t>
  </si>
  <si>
    <t>09:57:51</t>
  </si>
  <si>
    <t>10:06:02</t>
  </si>
  <si>
    <t>10:13:29</t>
  </si>
  <si>
    <t>10:32:45</t>
  </si>
  <si>
    <t>10:37:36</t>
  </si>
  <si>
    <t>11:25:27</t>
  </si>
  <si>
    <t>12:39:44</t>
  </si>
  <si>
    <t>12:49:42</t>
  </si>
  <si>
    <t>12:49:56</t>
  </si>
  <si>
    <t>12:50:05</t>
  </si>
  <si>
    <t>12:52:16</t>
  </si>
  <si>
    <t>13:54:36</t>
  </si>
  <si>
    <t>14:39:19</t>
  </si>
  <si>
    <t>14:49:44</t>
  </si>
  <si>
    <t>14:50:49</t>
  </si>
  <si>
    <t>14:51:31</t>
  </si>
  <si>
    <t>14:52:19</t>
  </si>
  <si>
    <t>14:53:07</t>
  </si>
  <si>
    <t>14:53:46</t>
  </si>
  <si>
    <t>14:56:35</t>
  </si>
  <si>
    <t>15:01:50</t>
  </si>
  <si>
    <t>15:02:54</t>
  </si>
  <si>
    <t>15:04:00</t>
  </si>
  <si>
    <t>15:04:42</t>
  </si>
  <si>
    <t>15:05:25</t>
  </si>
  <si>
    <t>15:06:12</t>
  </si>
  <si>
    <t>15:06:45</t>
  </si>
  <si>
    <t>15:07:25</t>
  </si>
  <si>
    <t>15:08:58</t>
  </si>
  <si>
    <t>15:12:19</t>
  </si>
  <si>
    <t>15:38:51</t>
  </si>
  <si>
    <t>15:58:54</t>
  </si>
  <si>
    <t>16:01:27</t>
  </si>
  <si>
    <t>16:03:34</t>
  </si>
  <si>
    <t>16:04:59</t>
  </si>
  <si>
    <t>16:09:37</t>
  </si>
  <si>
    <t>16:12:09</t>
  </si>
  <si>
    <t>16:13:45</t>
  </si>
  <si>
    <t>16:15:21</t>
  </si>
  <si>
    <t>16:16:56</t>
  </si>
  <si>
    <t>00304024678TRLO1</t>
  </si>
  <si>
    <t>00304026577TRLO1</t>
  </si>
  <si>
    <t>00304026585TRLO1</t>
  </si>
  <si>
    <t>00304026586TRLO1</t>
  </si>
  <si>
    <t>00304027336TRLO1</t>
  </si>
  <si>
    <t>00304027368TRLO1</t>
  </si>
  <si>
    <t>00304030128TRLO1</t>
  </si>
  <si>
    <t>00304030129TRLO1</t>
  </si>
  <si>
    <t>00304030131TRLO1</t>
  </si>
  <si>
    <t>00304030132TRLO1</t>
  </si>
  <si>
    <t>00304030133TRLO1</t>
  </si>
  <si>
    <t>00304030134TRLO1</t>
  </si>
  <si>
    <t>00304030135TRLO1</t>
  </si>
  <si>
    <t>00304030136TRLO1</t>
  </si>
  <si>
    <t>00304030143TRLO1</t>
  </si>
  <si>
    <t>00304030144TRLO1</t>
  </si>
  <si>
    <t>00304030145TRLO1</t>
  </si>
  <si>
    <t>00304030255TRLO1</t>
  </si>
  <si>
    <t>00304030256TRLO1</t>
  </si>
  <si>
    <t>00304030263TRLO1</t>
  </si>
  <si>
    <t>00304030377TRLO1</t>
  </si>
  <si>
    <t>00304034516TRLO1</t>
  </si>
  <si>
    <t>00304034517TRLO1</t>
  </si>
  <si>
    <t>00304034518TRLO1</t>
  </si>
  <si>
    <t>00304034519TRLO1</t>
  </si>
  <si>
    <t>00304034520TRLO1</t>
  </si>
  <si>
    <t>00304034521TRLO1</t>
  </si>
  <si>
    <t>00304034567TRLO1</t>
  </si>
  <si>
    <t>00304035080TRLO1</t>
  </si>
  <si>
    <t>00304037327TRLO1</t>
  </si>
  <si>
    <t>00304037328TRLO1</t>
  </si>
  <si>
    <t>00304037329TRLO1</t>
  </si>
  <si>
    <t>00304037332TRLO1</t>
  </si>
  <si>
    <t>00304037333TRLO1</t>
  </si>
  <si>
    <t>00304037888TRLO1</t>
  </si>
  <si>
    <t>00304037889TRLO1</t>
  </si>
  <si>
    <t>00304037890TRLO1</t>
  </si>
  <si>
    <t>00304037891TRLO1</t>
  </si>
  <si>
    <t>00304038244TRLO1</t>
  </si>
  <si>
    <t>00304038245TRLO1</t>
  </si>
  <si>
    <t>00304038500TRLO1</t>
  </si>
  <si>
    <t>00304038754TRLO1</t>
  </si>
  <si>
    <t>00304039036TRLO1</t>
  </si>
  <si>
    <t>00304039037TRLO1</t>
  </si>
  <si>
    <t>00304039263TRLO1</t>
  </si>
  <si>
    <t>00304039264TRLO1</t>
  </si>
  <si>
    <t>00304039735TRLO1</t>
  </si>
  <si>
    <t>00304039872TRLO1</t>
  </si>
  <si>
    <t>00304040188TRLO1</t>
  </si>
  <si>
    <t>00304040189TRLO1</t>
  </si>
  <si>
    <t>00304040190TRLO1</t>
  </si>
  <si>
    <t>00304040398TRLO1</t>
  </si>
  <si>
    <t>00304040658TRLO1</t>
  </si>
  <si>
    <t>00304040659TRLO1</t>
  </si>
  <si>
    <t>00304041160TRLO1</t>
  </si>
  <si>
    <t>00304041601TRLO1</t>
  </si>
  <si>
    <t>00304041786TRLO1</t>
  </si>
  <si>
    <t>00304041898TRLO1</t>
  </si>
  <si>
    <t>00304042044TRLO1</t>
  </si>
  <si>
    <t>00304042184TRLO1</t>
  </si>
  <si>
    <t>00304042242TRLO1</t>
  </si>
  <si>
    <t>00304042374TRLO1</t>
  </si>
  <si>
    <t>00304042572TRLO1</t>
  </si>
  <si>
    <t>00304042994TRLO1</t>
  </si>
  <si>
    <t>00304043194TRLO1</t>
  </si>
  <si>
    <t>00304043402TRLO1</t>
  </si>
  <si>
    <t>00304044091TRLO1</t>
  </si>
  <si>
    <t>00304044127TRLO1</t>
  </si>
  <si>
    <t>00304044352TRLO1</t>
  </si>
  <si>
    <t>00304044575TRLO1</t>
  </si>
  <si>
    <t>00304045065TRLO1</t>
  </si>
  <si>
    <t>00304045066TRLO1</t>
  </si>
  <si>
    <t>00304049430TRLO1</t>
  </si>
  <si>
    <t>00304049431TRLO1</t>
  </si>
  <si>
    <t>00304049432TRLO1</t>
  </si>
  <si>
    <t>00304049433TRLO1</t>
  </si>
  <si>
    <t>00304049434TRLO1</t>
  </si>
  <si>
    <t>00304052811TRLO1</t>
  </si>
  <si>
    <t>00304053317TRLO1</t>
  </si>
  <si>
    <t>00304053318TRLO1</t>
  </si>
  <si>
    <t>00304053319TRLO1</t>
  </si>
  <si>
    <t>00304053863TRLO1</t>
  </si>
  <si>
    <t>00304053864TRLO1</t>
  </si>
  <si>
    <t>00304059414TRLO1</t>
  </si>
  <si>
    <t>00304059415TRLO1</t>
  </si>
  <si>
    <t>00304059416TRLO1</t>
  </si>
  <si>
    <t>00304059417TRLO1</t>
  </si>
  <si>
    <t>00304059418TRLO1</t>
  </si>
  <si>
    <t>00304059891TRLO1</t>
  </si>
  <si>
    <t>00304059892TRLO1</t>
  </si>
  <si>
    <t>00304059893TRLO1</t>
  </si>
  <si>
    <t>00304065511TRLO1</t>
  </si>
  <si>
    <t>00304065512TRLO1</t>
  </si>
  <si>
    <t>00304065513TRLO1</t>
  </si>
  <si>
    <t>00304065964TRLO1</t>
  </si>
  <si>
    <t>00304065965TRLO1</t>
  </si>
  <si>
    <t>00304065966TRLO1</t>
  </si>
  <si>
    <t>00304065967TRLO1</t>
  </si>
  <si>
    <t>00304065968TRLO1</t>
  </si>
  <si>
    <t>00304065969TRLO1</t>
  </si>
  <si>
    <t>00304065970TRLO1</t>
  </si>
  <si>
    <t>00304065971TRLO1</t>
  </si>
  <si>
    <t>00304065972TRLO1</t>
  </si>
  <si>
    <t>00304065974TRLO1</t>
  </si>
  <si>
    <t>00304065975TRLO1</t>
  </si>
  <si>
    <t>00304065976TRLO1</t>
  </si>
  <si>
    <t>00304065977TRLO1</t>
  </si>
  <si>
    <t>00304065978TRLO1</t>
  </si>
  <si>
    <t>00304065979TRLO1</t>
  </si>
  <si>
    <t>00304065980TRLO1</t>
  </si>
  <si>
    <t>00304065981TRLO1</t>
  </si>
  <si>
    <t>00304065983TRLO1</t>
  </si>
  <si>
    <t>00304065985TRLO1</t>
  </si>
  <si>
    <t>00304065987TRLO1</t>
  </si>
  <si>
    <t>00304065989TRLO1</t>
  </si>
  <si>
    <t>00304065991TRLO1</t>
  </si>
  <si>
    <t>00304065993TRLO1</t>
  </si>
  <si>
    <t>00304065995TRLO1</t>
  </si>
  <si>
    <t>00304065997TRLO1</t>
  </si>
  <si>
    <t>00304065999TRLO1</t>
  </si>
  <si>
    <t>00304066000TRLO1</t>
  </si>
  <si>
    <t>00304066002TRLO1</t>
  </si>
  <si>
    <t>00304066277TRLO1</t>
  </si>
  <si>
    <t>00304066278TRLO1</t>
  </si>
  <si>
    <t>00304066279TRLO1</t>
  </si>
  <si>
    <t>00304066280TRLO1</t>
  </si>
  <si>
    <t>00304066281TRLO1</t>
  </si>
  <si>
    <t>00304066282TRLO1</t>
  </si>
  <si>
    <t>00304066283TRLO1</t>
  </si>
  <si>
    <t>00304066284TRLO1</t>
  </si>
  <si>
    <t>00304066436TRLO1</t>
  </si>
  <si>
    <t>00304066534TRLO1</t>
  </si>
  <si>
    <t>00304066544TRLO1</t>
  </si>
  <si>
    <t>00304066683TRLO1</t>
  </si>
  <si>
    <t>00304066684TRLO1</t>
  </si>
  <si>
    <t>00304068294TRLO1</t>
  </si>
  <si>
    <t>00304068295TRLO1</t>
  </si>
  <si>
    <t>00304068296TRLO1</t>
  </si>
  <si>
    <t>00304068297TRLO1</t>
  </si>
  <si>
    <t>00304068298TRLO1</t>
  </si>
  <si>
    <t>00304068299TRLO1</t>
  </si>
  <si>
    <t>00304068302TRLO1</t>
  </si>
  <si>
    <t>00304068303TRLO1</t>
  </si>
  <si>
    <t>00304068322TRLO1</t>
  </si>
  <si>
    <t>00304068323TRLO1</t>
  </si>
  <si>
    <t>00304068327TRLO1</t>
  </si>
  <si>
    <t>00304068420TRLO1</t>
  </si>
  <si>
    <t>00304068421TRLO1</t>
  </si>
  <si>
    <t>00304068461TRLO1</t>
  </si>
  <si>
    <t>00304068504TRLO1</t>
  </si>
  <si>
    <t>00304068584TRLO1</t>
  </si>
  <si>
    <t>00304068585TRLO1</t>
  </si>
  <si>
    <t>00304068586TRLO1</t>
  </si>
  <si>
    <t>00304069365TRLO1</t>
  </si>
  <si>
    <t>00304069390TRLO1</t>
  </si>
  <si>
    <t>00304069548TRLO1</t>
  </si>
  <si>
    <t>00304069559TRLO1</t>
  </si>
  <si>
    <t>00304069761TRLO1</t>
  </si>
  <si>
    <t>00304069815TRLO1</t>
  </si>
  <si>
    <t>00304069840TRLO1</t>
  </si>
  <si>
    <t>00304069876TRLO1</t>
  </si>
  <si>
    <t>00304069930TRLO1</t>
  </si>
  <si>
    <t>00304069961TRLO1</t>
  </si>
  <si>
    <t>00304070010TRLO1</t>
  </si>
  <si>
    <t>00304070084TRLO1</t>
  </si>
  <si>
    <t>00304070129TRLO1</t>
  </si>
  <si>
    <t>00304070165TRLO1</t>
  </si>
  <si>
    <t>00304070228TRLO1</t>
  </si>
  <si>
    <t>00304070288TRLO1</t>
  </si>
  <si>
    <t>00304070330TRLO1</t>
  </si>
  <si>
    <t>00304070411TRLO1</t>
  </si>
  <si>
    <t>00304070465TRLO1</t>
  </si>
  <si>
    <t>00304070507TRLO1</t>
  </si>
  <si>
    <t>00304070559TRLO1</t>
  </si>
  <si>
    <t>00304070594TRLO1</t>
  </si>
  <si>
    <t>00304070659TRLO1</t>
  </si>
  <si>
    <t>00304070716TRLO1</t>
  </si>
  <si>
    <t>00304070775TRLO1</t>
  </si>
  <si>
    <t>00304070860TRLO1</t>
  </si>
  <si>
    <t>00304070907TRLO1</t>
  </si>
  <si>
    <t>00304070915TRLO1</t>
  </si>
  <si>
    <t>00304070956TRLO1</t>
  </si>
  <si>
    <t>00304070999TRLO1</t>
  </si>
  <si>
    <t>00304071043TRLO1</t>
  </si>
  <si>
    <t>00304071087TRLO1</t>
  </si>
  <si>
    <t>00304071146TRLO1</t>
  </si>
  <si>
    <t>00304071147TRLO1</t>
  </si>
  <si>
    <t>00304071186TRLO1</t>
  </si>
  <si>
    <t>00304071688TRLO1</t>
  </si>
  <si>
    <t>00304071689TRLO1</t>
  </si>
  <si>
    <t>00304071690TRLO1</t>
  </si>
  <si>
    <t>00304071691TRLO1</t>
  </si>
  <si>
    <t>00304071692TRLO1</t>
  </si>
  <si>
    <t>00304071693TRLO1</t>
  </si>
  <si>
    <t>00304071694TRLO1</t>
  </si>
  <si>
    <t>00304071696TRLO1</t>
  </si>
  <si>
    <t>00304071698TRLO1</t>
  </si>
  <si>
    <t>00304071699TRLO1</t>
  </si>
  <si>
    <t>00304071701TRLO1</t>
  </si>
  <si>
    <t>00304071709TRLO1</t>
  </si>
  <si>
    <t>00304071713TRLO1</t>
  </si>
  <si>
    <t>00304071714TRLO1</t>
  </si>
  <si>
    <t>00304071715TRLO1</t>
  </si>
  <si>
    <t>00304071858TRLO1</t>
  </si>
  <si>
    <t>00304071859TRLO1</t>
  </si>
  <si>
    <t>00304074899TRLO1</t>
  </si>
  <si>
    <t>00304074900TRLO1</t>
  </si>
  <si>
    <t>00304074901TRLO1</t>
  </si>
  <si>
    <t>00304074902TRLO1</t>
  </si>
  <si>
    <t>00304074903TRLO1</t>
  </si>
  <si>
    <t>00304074904TRLO1</t>
  </si>
  <si>
    <t>00304074905TRLO1</t>
  </si>
  <si>
    <t>00304074906TRLO1</t>
  </si>
  <si>
    <t>00304074907TRLO1</t>
  </si>
  <si>
    <t>00304074908TRLO1</t>
  </si>
  <si>
    <t>00304074909TRLO1</t>
  </si>
  <si>
    <t>00304074910TRLO1</t>
  </si>
  <si>
    <t>00304074911TRLO1</t>
  </si>
  <si>
    <t>00304074913TRLO1</t>
  </si>
  <si>
    <t>00304074915TRLO1</t>
  </si>
  <si>
    <t>00304074916TRLO1</t>
  </si>
  <si>
    <t>00304074917TRLO1</t>
  </si>
  <si>
    <t>00304074918TRLO1</t>
  </si>
  <si>
    <t>00304074919TRLO1</t>
  </si>
  <si>
    <t>00304074920TRLO1</t>
  </si>
  <si>
    <t>00304074921TRLO1</t>
  </si>
  <si>
    <t>00304074922TRLO1</t>
  </si>
  <si>
    <t>00304074923TRLO1</t>
  </si>
  <si>
    <t>00304074924TRLO1</t>
  </si>
  <si>
    <t>00304074927TRLO1</t>
  </si>
  <si>
    <t>00304074925TRLO1</t>
  </si>
  <si>
    <t>00304074926TRLO1</t>
  </si>
  <si>
    <t>00304074928TRLO1</t>
  </si>
  <si>
    <t>00304074929TRLO1</t>
  </si>
  <si>
    <t>00304074930TRLO1</t>
  </si>
  <si>
    <t>00304074931TRLO1</t>
  </si>
  <si>
    <t>00304074932TRLO1</t>
  </si>
  <si>
    <t>00304074933TRLO1</t>
  </si>
  <si>
    <t>00304074934TRLO1</t>
  </si>
  <si>
    <t>00304076028TRLO1</t>
  </si>
  <si>
    <t>00304076029TRLO1</t>
  </si>
  <si>
    <t>00304076030TRLO1</t>
  </si>
  <si>
    <t>00304076031TRLO1</t>
  </si>
  <si>
    <t>00304076032TRLO1</t>
  </si>
  <si>
    <t>00304076033TRLO1</t>
  </si>
  <si>
    <t>00304076034TRLO1</t>
  </si>
  <si>
    <t>00304076035TRLO1</t>
  </si>
  <si>
    <t>00304076036TRLO1</t>
  </si>
  <si>
    <t>00304076037TRLO1</t>
  </si>
  <si>
    <t>00304076038TRLO1</t>
  </si>
  <si>
    <t>00304076039TRLO1</t>
  </si>
  <si>
    <t>00304076040TRLO1</t>
  </si>
  <si>
    <t>00304076041TRLO1</t>
  </si>
  <si>
    <t>00304076042TRLO1</t>
  </si>
  <si>
    <t>00304076043TRLO1</t>
  </si>
  <si>
    <t>00304076044TRLO1</t>
  </si>
  <si>
    <t>00304076045TRLO1</t>
  </si>
  <si>
    <t>00304076046TRLO1</t>
  </si>
  <si>
    <t>00304076047TRLO1</t>
  </si>
  <si>
    <t>00304076048TRLO1</t>
  </si>
  <si>
    <t>00304076049TRLO1</t>
  </si>
  <si>
    <t>00304076050TRLO1</t>
  </si>
  <si>
    <t>00304076051TRLO1</t>
  </si>
  <si>
    <t>00304076214TRLO1</t>
  </si>
  <si>
    <t>00304076243TRLO1</t>
  </si>
  <si>
    <t>00304076298TRLO1</t>
  </si>
  <si>
    <t>00304076299TRLO1</t>
  </si>
  <si>
    <t>00304076336TRLO1</t>
  </si>
  <si>
    <t>00304076364TRLO1</t>
  </si>
  <si>
    <t>00304076365TRLO1</t>
  </si>
  <si>
    <t>00304076399TRLO1</t>
  </si>
  <si>
    <t>00304076445TRLO1</t>
  </si>
  <si>
    <t>00304076501TRLO1</t>
  </si>
  <si>
    <t>00304076502TRLO1</t>
  </si>
  <si>
    <t>00304076557TRLO1</t>
  </si>
  <si>
    <t>00304076600TRLO1</t>
  </si>
  <si>
    <t>00304076656TRLO1</t>
  </si>
  <si>
    <t>00304076657TRLO1</t>
  </si>
  <si>
    <t>00304076697TRLO1</t>
  </si>
  <si>
    <t>00304076783TRLO1</t>
  </si>
  <si>
    <t>00304076870TRLO1</t>
  </si>
  <si>
    <t>00304076917TRLO1</t>
  </si>
  <si>
    <t>00304076945TRLO1</t>
  </si>
  <si>
    <t>00304077040TRLO1</t>
  </si>
  <si>
    <t>00304077092TRLO1</t>
  </si>
  <si>
    <t>00304077129TRLO1</t>
  </si>
  <si>
    <t>00304077203TRLO1</t>
  </si>
  <si>
    <t>00304077204TRLO1</t>
  </si>
  <si>
    <t>00304077259TRLO1</t>
  </si>
  <si>
    <t>00304077309TRLO1</t>
  </si>
  <si>
    <t>00304077351TRLO1</t>
  </si>
  <si>
    <t>00304077352TRLO1</t>
  </si>
  <si>
    <t>00304077384TRLO1</t>
  </si>
  <si>
    <t>00304077423TRLO1</t>
  </si>
  <si>
    <t>00304077458TRLO1</t>
  </si>
  <si>
    <t>00304077459TRLO1</t>
  </si>
  <si>
    <t>00304077517TRLO1</t>
  </si>
  <si>
    <t>00304077583TRLO1</t>
  </si>
  <si>
    <t>00304077612TRLO1</t>
  </si>
  <si>
    <t>00304077613TRLO1</t>
  </si>
  <si>
    <t>00304077685TRLO1</t>
  </si>
  <si>
    <t>00304077741TRLO1</t>
  </si>
  <si>
    <t>00304077758TRLO1</t>
  </si>
  <si>
    <t>00304077804TRLO1</t>
  </si>
  <si>
    <t>00304077830TRLO1</t>
  </si>
  <si>
    <t>00304077831TRLO1</t>
  </si>
  <si>
    <t>00304077854TRLO1</t>
  </si>
  <si>
    <t>00304077855TRLO1</t>
  </si>
  <si>
    <t>00304077856TRLO1</t>
  </si>
  <si>
    <t>00304078137TRLO1</t>
  </si>
  <si>
    <t>00304078138TRLO1</t>
  </si>
  <si>
    <t>00304078139TRLO1</t>
  </si>
  <si>
    <t>00304078140TRLO1</t>
  </si>
  <si>
    <t>00304078141TRLO1</t>
  </si>
  <si>
    <t>00304078502TRLO1</t>
  </si>
  <si>
    <t>00304079270TRLO1</t>
  </si>
  <si>
    <t>00304079271TRLO1</t>
  </si>
  <si>
    <t>00304079345TRLO1</t>
  </si>
  <si>
    <t>00304079346TRLO1</t>
  </si>
  <si>
    <t>00304079347TRLO1</t>
  </si>
  <si>
    <t>00304079348TRLO1</t>
  </si>
  <si>
    <t>00304079349TRLO1</t>
  </si>
  <si>
    <t>00304079350TRLO1</t>
  </si>
  <si>
    <t>00304079351TRLO1</t>
  </si>
  <si>
    <t>00304079352TRLO1</t>
  </si>
  <si>
    <t>00304079353TRLO1</t>
  </si>
  <si>
    <t>00304079354TRLO1</t>
  </si>
  <si>
    <t>00304079355TRLO1</t>
  </si>
  <si>
    <t>00304079356TRLO1</t>
  </si>
  <si>
    <t>00304079357TRLO1</t>
  </si>
  <si>
    <t>00304079358TRLO1</t>
  </si>
  <si>
    <t>00304079359TRLO1</t>
  </si>
  <si>
    <t>00304079360TRLO1</t>
  </si>
  <si>
    <t>00304079361TRLO1</t>
  </si>
  <si>
    <t>00304079362TRLO1</t>
  </si>
  <si>
    <t>00304079363TRLO1</t>
  </si>
  <si>
    <t>00304079364TRLO1</t>
  </si>
  <si>
    <t>00304079527TRLO1</t>
  </si>
  <si>
    <t>00304079589TRLO1</t>
  </si>
  <si>
    <t>00304079590TRLO1</t>
  </si>
  <si>
    <t>00304079599TRLO1</t>
  </si>
  <si>
    <t>00304079610TRLO1</t>
  </si>
  <si>
    <t>00304079627TRLO1</t>
  </si>
  <si>
    <t>00304079646TRLO1</t>
  </si>
  <si>
    <t>00304079665TRLO1</t>
  </si>
  <si>
    <t>00304079693TRLO1</t>
  </si>
  <si>
    <t>00304079694TRLO1</t>
  </si>
  <si>
    <t>00304079740TRLO1</t>
  </si>
  <si>
    <t>00304079771TRLO1</t>
  </si>
  <si>
    <t>00304079772TRLO1</t>
  </si>
  <si>
    <t>00304079787TRLO1</t>
  </si>
  <si>
    <t>00304079815TRLO1</t>
  </si>
  <si>
    <t>00304079816TRLO1</t>
  </si>
  <si>
    <t>00304079841TRLO1</t>
  </si>
  <si>
    <t>00304079867TRLO1</t>
  </si>
  <si>
    <t>00304079934TRLO1</t>
  </si>
  <si>
    <t>00304079963TRLO1</t>
  </si>
  <si>
    <t>00304079984TRLO1</t>
  </si>
  <si>
    <t>00304080010TRLO1</t>
  </si>
  <si>
    <t>00304080028TRLO1</t>
  </si>
  <si>
    <t>00304080040TRLO1</t>
  </si>
  <si>
    <t>00304080041TRLO1</t>
  </si>
  <si>
    <t>00304080130TRLO1</t>
  </si>
  <si>
    <t>00304080187TRLO1</t>
  </si>
  <si>
    <t>00304080229TRLO1</t>
  </si>
  <si>
    <t>00304080271TRLO1</t>
  </si>
  <si>
    <t>00304080297TRLO1</t>
  </si>
  <si>
    <t>00304080387TRLO1</t>
  </si>
  <si>
    <t>00304080430TRLO1</t>
  </si>
  <si>
    <t>00304080451TRLO1</t>
  </si>
  <si>
    <t>00304080452TRLO1</t>
  </si>
  <si>
    <t>00304080526TRLO1</t>
  </si>
  <si>
    <t>00304080588TRLO1</t>
  </si>
  <si>
    <t>00304080621TRLO1</t>
  </si>
  <si>
    <t>00304080668TRLO1</t>
  </si>
  <si>
    <t>00304080699TRLO1</t>
  </si>
  <si>
    <t>00304080798TRLO1</t>
  </si>
  <si>
    <t>00304080891TRLO1</t>
  </si>
  <si>
    <t>00304080927TRLO1</t>
  </si>
  <si>
    <t>00304080981TRLO1</t>
  </si>
  <si>
    <t>00304081005TRLO1</t>
  </si>
  <si>
    <t>00304081044TRLO1</t>
  </si>
  <si>
    <t>00304081102TRLO1</t>
  </si>
  <si>
    <t>00304081125TRLO1</t>
  </si>
  <si>
    <t>00304081153TRLO1</t>
  </si>
  <si>
    <t>00304081177TRLO1</t>
  </si>
  <si>
    <t>00304081199TRLO1</t>
  </si>
  <si>
    <t>00304081298TRLO1</t>
  </si>
  <si>
    <t>00304081320TRLO1</t>
  </si>
  <si>
    <t>00304081372TRLO1</t>
  </si>
  <si>
    <t>00304081411TRLO1</t>
  </si>
  <si>
    <t>00304081463TRLO1</t>
  </si>
  <si>
    <t>00304081494TRLO1</t>
  </si>
  <si>
    <t>00304081522TRLO1</t>
  </si>
  <si>
    <t>00304081561TRLO1</t>
  </si>
  <si>
    <t>00304081599TRLO1</t>
  </si>
  <si>
    <t>00304081625TRLO1</t>
  </si>
  <si>
    <t>00304081650TRLO1</t>
  </si>
  <si>
    <t>00304081694TRLO1</t>
  </si>
  <si>
    <t>00304081754TRLO1</t>
  </si>
  <si>
    <t>00304081767TRLO1</t>
  </si>
  <si>
    <t>00304081795TRLO1</t>
  </si>
  <si>
    <t>00304081865TRLO1</t>
  </si>
  <si>
    <t>00304081898TRLO1</t>
  </si>
  <si>
    <t>00304081899TRLO1</t>
  </si>
  <si>
    <t>00304081900TRLO1</t>
  </si>
  <si>
    <t>00304081901TRLO1</t>
  </si>
  <si>
    <t>00304081902TRLO1</t>
  </si>
  <si>
    <t>00304082359TRLO1</t>
  </si>
  <si>
    <t>00304082360TRLO1</t>
  </si>
  <si>
    <t>00304083483TRLO1</t>
  </si>
  <si>
    <t>00304083492TRLO1</t>
  </si>
  <si>
    <t>00304083533TRLO1</t>
  </si>
  <si>
    <t>00304083534TRLO1</t>
  </si>
  <si>
    <t>00304083625TRLO1</t>
  </si>
  <si>
    <t>00304083856TRLO1</t>
  </si>
  <si>
    <t>00304083857TRLO1</t>
  </si>
  <si>
    <t>00304083858TRLO1</t>
  </si>
  <si>
    <t>00304083871TRLO1</t>
  </si>
  <si>
    <t>00304083872TRLO1</t>
  </si>
  <si>
    <t>00304083873TRLO1</t>
  </si>
  <si>
    <t>00304083874TRLO1</t>
  </si>
  <si>
    <t>00304083875TRLO1</t>
  </si>
  <si>
    <t>00304083876TRLO1</t>
  </si>
  <si>
    <t>00304083877TRLO1</t>
  </si>
  <si>
    <t>00304083878TRLO1</t>
  </si>
  <si>
    <t>00304083879TRLO1</t>
  </si>
  <si>
    <t>00304083880TRLO1</t>
  </si>
  <si>
    <t>00304083881TRLO1</t>
  </si>
  <si>
    <t>00304083882TRLO1</t>
  </si>
  <si>
    <t>00304083883TRLO1</t>
  </si>
  <si>
    <t>00304083884TRLO1</t>
  </si>
  <si>
    <t>00304083885TRLO1</t>
  </si>
  <si>
    <t>00304083886TRLO1</t>
  </si>
  <si>
    <t>00304083887TRLO1</t>
  </si>
  <si>
    <t>00304083888TRLO1</t>
  </si>
  <si>
    <t>00304083889TRLO1</t>
  </si>
  <si>
    <t>00304083890TRLO1</t>
  </si>
  <si>
    <t>00304083891TRLO1</t>
  </si>
  <si>
    <t>00304083892TRLO1</t>
  </si>
  <si>
    <t>00304083893TRLO1</t>
  </si>
  <si>
    <t>00304083894TRLO1</t>
  </si>
  <si>
    <t>00304083895TRLO1</t>
  </si>
  <si>
    <t>00304083896TRLO1</t>
  </si>
  <si>
    <t>00304083897TRLO1</t>
  </si>
  <si>
    <t>00304083898TRLO1</t>
  </si>
  <si>
    <t>00304083899TRLO1</t>
  </si>
  <si>
    <t>00304083900TRLO1</t>
  </si>
  <si>
    <t>00304083901TRLO1</t>
  </si>
  <si>
    <t>00304083902TRLO1</t>
  </si>
  <si>
    <t>00304083903TRLO1</t>
  </si>
  <si>
    <t>00304083904TRLO1</t>
  </si>
  <si>
    <t>00304083905TRLO1</t>
  </si>
  <si>
    <t>00304083906TRLO1</t>
  </si>
  <si>
    <t>00304083907TRLO1</t>
  </si>
  <si>
    <t>00304087767TRLO1</t>
  </si>
  <si>
    <t>00304087765TRLO1</t>
  </si>
  <si>
    <t>00304087766TRLO1</t>
  </si>
  <si>
    <t>08:36:03</t>
  </si>
  <si>
    <t>08:49:29</t>
  </si>
  <si>
    <t>08:49:31</t>
  </si>
  <si>
    <t>08:54:37</t>
  </si>
  <si>
    <t>08:54:44</t>
  </si>
  <si>
    <t>09:14:35</t>
  </si>
  <si>
    <t>09:14:40</t>
  </si>
  <si>
    <t>09:17:01</t>
  </si>
  <si>
    <t>09:50:10</t>
  </si>
  <si>
    <t>09:53:57</t>
  </si>
  <si>
    <t>10:13:30</t>
  </si>
  <si>
    <t>10:13:31</t>
  </si>
  <si>
    <t>10:18:37</t>
  </si>
  <si>
    <t>10:19:55</t>
  </si>
  <si>
    <t>10:21:52</t>
  </si>
  <si>
    <t>10:24:07</t>
  </si>
  <si>
    <t>10:26:33</t>
  </si>
  <si>
    <t>10:28:52</t>
  </si>
  <si>
    <t>10:32:40</t>
  </si>
  <si>
    <t>10:33:59</t>
  </si>
  <si>
    <t>10:37:21</t>
  </si>
  <si>
    <t>10:39:43</t>
  </si>
  <si>
    <t>10:42:58</t>
  </si>
  <si>
    <t>10:47:37</t>
  </si>
  <si>
    <t>10:51:26</t>
  </si>
  <si>
    <t>10:53:14</t>
  </si>
  <si>
    <t>10:54:42</t>
  </si>
  <si>
    <t>10:56:14</t>
  </si>
  <si>
    <t>10:57:53</t>
  </si>
  <si>
    <t>10:58:31</t>
  </si>
  <si>
    <t>10:59:59</t>
  </si>
  <si>
    <t>11:02:00</t>
  </si>
  <si>
    <t>11:05:48</t>
  </si>
  <si>
    <t>11:08:14</t>
  </si>
  <si>
    <t>11:09:56</t>
  </si>
  <si>
    <t>11:16:54</t>
  </si>
  <si>
    <t>11:17:15</t>
  </si>
  <si>
    <t>11:19:27</t>
  </si>
  <si>
    <t>11:21:45</t>
  </si>
  <si>
    <t>11:25:23</t>
  </si>
  <si>
    <t>11:59:59</t>
  </si>
  <si>
    <t>12:45:29</t>
  </si>
  <si>
    <t>12:52:21</t>
  </si>
  <si>
    <t>14:00:53</t>
  </si>
  <si>
    <t>14:47:39</t>
  </si>
  <si>
    <t>14:48:28</t>
  </si>
  <si>
    <t>14:48:34</t>
  </si>
  <si>
    <t>14:49:17</t>
  </si>
  <si>
    <t>14:56:27</t>
  </si>
  <si>
    <t>14:56:33</t>
  </si>
  <si>
    <t>14:56:36</t>
  </si>
  <si>
    <t>14:57:07</t>
  </si>
  <si>
    <t>14:57:19</t>
  </si>
  <si>
    <t>14:57:31</t>
  </si>
  <si>
    <t>14:58:09</t>
  </si>
  <si>
    <t>15:01:57</t>
  </si>
  <si>
    <t>15:02:40</t>
  </si>
  <si>
    <t>15:02:46</t>
  </si>
  <si>
    <t>15:03:33</t>
  </si>
  <si>
    <t>15:03:54</t>
  </si>
  <si>
    <t>15:04:09</t>
  </si>
  <si>
    <t>15:04:20</t>
  </si>
  <si>
    <t>15:04:34</t>
  </si>
  <si>
    <t>15:05:04</t>
  </si>
  <si>
    <t>15:05:17</t>
  </si>
  <si>
    <t>15:05:27</t>
  </si>
  <si>
    <t>15:05:40</t>
  </si>
  <si>
    <t>15:05:51</t>
  </si>
  <si>
    <t>15:06:07</t>
  </si>
  <si>
    <t>15:06:15</t>
  </si>
  <si>
    <t>15:06:31</t>
  </si>
  <si>
    <t>15:06:43</t>
  </si>
  <si>
    <t>15:06:54</t>
  </si>
  <si>
    <t>15:07:08</t>
  </si>
  <si>
    <t>15:07:16</t>
  </si>
  <si>
    <t>15:07:32</t>
  </si>
  <si>
    <t>15:07:42</t>
  </si>
  <si>
    <t>15:07:55</t>
  </si>
  <si>
    <t>15:08:11</t>
  </si>
  <si>
    <t>15:08:24</t>
  </si>
  <si>
    <t>15:08:29</t>
  </si>
  <si>
    <t>15:08:43</t>
  </si>
  <si>
    <t>15:08:59</t>
  </si>
  <si>
    <t>15:09:12</t>
  </si>
  <si>
    <t>15:09:22</t>
  </si>
  <si>
    <t>15:09:39</t>
  </si>
  <si>
    <t>15:09:54</t>
  </si>
  <si>
    <t>15:12:09</t>
  </si>
  <si>
    <t>15:12:12</t>
  </si>
  <si>
    <t>15:13:13</t>
  </si>
  <si>
    <t>15:32:06</t>
  </si>
  <si>
    <t>15:38:34</t>
  </si>
  <si>
    <t>15:39:41</t>
  </si>
  <si>
    <t>15:39:55</t>
  </si>
  <si>
    <t>15:40:14</t>
  </si>
  <si>
    <t>15:40:33</t>
  </si>
  <si>
    <t>15:40:48</t>
  </si>
  <si>
    <t>15:41:04</t>
  </si>
  <si>
    <t>15:41:20</t>
  </si>
  <si>
    <t>15:41:40</t>
  </si>
  <si>
    <t>15:42:01</t>
  </si>
  <si>
    <t>15:42:29</t>
  </si>
  <si>
    <t>15:42:45</t>
  </si>
  <si>
    <t>15:43:03</t>
  </si>
  <si>
    <t>15:43:22</t>
  </si>
  <si>
    <t>15:43:47</t>
  </si>
  <si>
    <t>15:44:06</t>
  </si>
  <si>
    <t>15:44:21</t>
  </si>
  <si>
    <t>15:44:41</t>
  </si>
  <si>
    <t>15:45:04</t>
  </si>
  <si>
    <t>15:45:26</t>
  </si>
  <si>
    <t>15:45:42</t>
  </si>
  <si>
    <t>15:46:16</t>
  </si>
  <si>
    <t>15:46:33</t>
  </si>
  <si>
    <t>15:46:54</t>
  </si>
  <si>
    <t>15:47:12</t>
  </si>
  <si>
    <t>15:47:33</t>
  </si>
  <si>
    <t>15:47:54</t>
  </si>
  <si>
    <t>15:48:09</t>
  </si>
  <si>
    <t>15:48:30</t>
  </si>
  <si>
    <t>15:48:48</t>
  </si>
  <si>
    <t>15:49:08</t>
  </si>
  <si>
    <t>15:49:27</t>
  </si>
  <si>
    <t>15:49:35</t>
  </si>
  <si>
    <t>15:49:53</t>
  </si>
  <si>
    <t>15:50:08</t>
  </si>
  <si>
    <t>15:51:54</t>
  </si>
  <si>
    <t>15:53:46</t>
  </si>
  <si>
    <t>15:59:18</t>
  </si>
  <si>
    <t>16:00:08</t>
  </si>
  <si>
    <t>16:00:30</t>
  </si>
  <si>
    <t>16:00:34</t>
  </si>
  <si>
    <t>16:00:42</t>
  </si>
  <si>
    <t>16:00:55</t>
  </si>
  <si>
    <t>16:01:02</t>
  </si>
  <si>
    <t>16:01:12</t>
  </si>
  <si>
    <t>16:01:24</t>
  </si>
  <si>
    <t>16:02:06</t>
  </si>
  <si>
    <t>16:02:18</t>
  </si>
  <si>
    <t>16:02:28</t>
  </si>
  <si>
    <t>16:02:35</t>
  </si>
  <si>
    <t>16:02:48</t>
  </si>
  <si>
    <t>16:03:03</t>
  </si>
  <si>
    <t>16:03:10</t>
  </si>
  <si>
    <t>16:03:20</t>
  </si>
  <si>
    <t>16:03:35</t>
  </si>
  <si>
    <t>16:04:05</t>
  </si>
  <si>
    <t>16:04:29</t>
  </si>
  <si>
    <t>16:04:54</t>
  </si>
  <si>
    <t>16:05:17</t>
  </si>
  <si>
    <t>16:05:33</t>
  </si>
  <si>
    <t>16:05:45</t>
  </si>
  <si>
    <t>16:06:07</t>
  </si>
  <si>
    <t>16:06:18</t>
  </si>
  <si>
    <t>16:06:45</t>
  </si>
  <si>
    <t>16:06:59</t>
  </si>
  <si>
    <t>16:07:10</t>
  </si>
  <si>
    <t>16:07:24</t>
  </si>
  <si>
    <t>16:07:35</t>
  </si>
  <si>
    <t>16:07:49</t>
  </si>
  <si>
    <t>16:07:57</t>
  </si>
  <si>
    <t>16:08:05</t>
  </si>
  <si>
    <t>16:08:29</t>
  </si>
  <si>
    <t>16:08:40</t>
  </si>
  <si>
    <t>16:08:53</t>
  </si>
  <si>
    <t>16:08:59</t>
  </si>
  <si>
    <t>16:09:14</t>
  </si>
  <si>
    <t>16:09:33</t>
  </si>
  <si>
    <t>16:09:42</t>
  </si>
  <si>
    <t>16:09:56</t>
  </si>
  <si>
    <t>16:10:03</t>
  </si>
  <si>
    <t>16:10:15</t>
  </si>
  <si>
    <t>16:10:24</t>
  </si>
  <si>
    <t>16:10:38</t>
  </si>
  <si>
    <t>16:10:48</t>
  </si>
  <si>
    <t>16:10:57</t>
  </si>
  <si>
    <t>16:11:12</t>
  </si>
  <si>
    <t>16:11:24</t>
  </si>
  <si>
    <t>16:11:31</t>
  </si>
  <si>
    <t>16:11:45</t>
  </si>
  <si>
    <t>16:12:01</t>
  </si>
  <si>
    <t>16:13:39</t>
  </si>
  <si>
    <t>16:18:33</t>
  </si>
  <si>
    <t>16:19:26</t>
  </si>
  <si>
    <t>16:20:19</t>
  </si>
  <si>
    <t>16:20:21</t>
  </si>
  <si>
    <t>16:35:29</t>
  </si>
  <si>
    <t>00304101360TRLO1</t>
  </si>
  <si>
    <t>00304103034TRLO1</t>
  </si>
  <si>
    <t>00304103045TRLO1</t>
  </si>
  <si>
    <t>00304105715TRLO1</t>
  </si>
  <si>
    <t>00304105714TRLO1</t>
  </si>
  <si>
    <t>00304106170TRLO1</t>
  </si>
  <si>
    <t>00304106835TRLO1</t>
  </si>
  <si>
    <t>00304128487TRLO1</t>
  </si>
  <si>
    <t>00304128516TRLO1</t>
  </si>
  <si>
    <t>00304128515TRLO1</t>
  </si>
  <si>
    <t>00304131176TRLO1</t>
  </si>
  <si>
    <t>00304131185TRLO1</t>
  </si>
  <si>
    <t>00304131184TRLO1</t>
  </si>
  <si>
    <t>00304131183TRLO1</t>
  </si>
  <si>
    <t>00304132034TRLO1</t>
  </si>
  <si>
    <t>00304132033TRLO1</t>
  </si>
  <si>
    <t>00304136950TRLO1</t>
  </si>
  <si>
    <t>00304137201TRLO1</t>
  </si>
  <si>
    <t>00304137200TRLO1</t>
  </si>
  <si>
    <t>00304137516TRLO1</t>
  </si>
  <si>
    <t>00304137822TRLO1</t>
  </si>
  <si>
    <t>00304138524TRLO1</t>
  </si>
  <si>
    <t>00304140183TRLO1</t>
  </si>
  <si>
    <t>00304140182TRLO1</t>
  </si>
  <si>
    <t>00304142839TRLO1</t>
  </si>
  <si>
    <t>00304147425TRLO1</t>
  </si>
  <si>
    <t>00304147424TRLO1</t>
  </si>
  <si>
    <t>00304147423TRLO1</t>
  </si>
  <si>
    <t>00304150391TRLO1</t>
  </si>
  <si>
    <t>00304150390TRLO1</t>
  </si>
  <si>
    <t>00304152459TRLO1</t>
  </si>
  <si>
    <t>00304152460TRLO1</t>
  </si>
  <si>
    <t>00304154491TRLO1</t>
  </si>
  <si>
    <t>00304156185TRLO1</t>
  </si>
  <si>
    <t>00304156184TRLO1</t>
  </si>
  <si>
    <t>00304156811TRLO1</t>
  </si>
  <si>
    <t>00304157771TRLO1</t>
  </si>
  <si>
    <t>00304158428TRLO1</t>
  </si>
  <si>
    <t>00304159038TRLO1</t>
  </si>
  <si>
    <t>00304159938TRLO1</t>
  </si>
  <si>
    <t>00304159952TRLO1</t>
  </si>
  <si>
    <t>00304160111TRLO1</t>
  </si>
  <si>
    <t>00304163793TRLO1</t>
  </si>
  <si>
    <t>00304163792TRLO1</t>
  </si>
  <si>
    <t>00304163791TRLO1</t>
  </si>
  <si>
    <t>00304163790TRLO1</t>
  </si>
  <si>
    <t>00304163789TRLO1</t>
  </si>
  <si>
    <t>00304163788TRLO1</t>
  </si>
  <si>
    <t>00304163787TRLO1</t>
  </si>
  <si>
    <t>00304163786TRLO1</t>
  </si>
  <si>
    <t>00304163785TRLO1</t>
  </si>
  <si>
    <t>00304163784TRLO1</t>
  </si>
  <si>
    <t>00304163783TRLO1</t>
  </si>
  <si>
    <t>00304163782TRLO1</t>
  </si>
  <si>
    <t>00304163781TRLO1</t>
  </si>
  <si>
    <t>00304163780TRLO1</t>
  </si>
  <si>
    <t>00304163779TRLO1</t>
  </si>
  <si>
    <t>00304163778TRLO1</t>
  </si>
  <si>
    <t>00304163777TRLO1</t>
  </si>
  <si>
    <t>00304163776TRLO1</t>
  </si>
  <si>
    <t>00304163775TRLO1</t>
  </si>
  <si>
    <t>00304163774TRLO1</t>
  </si>
  <si>
    <t>00304163773TRLO1</t>
  </si>
  <si>
    <t>00304163772TRLO1</t>
  </si>
  <si>
    <t>00304164228TRLO1</t>
  </si>
  <si>
    <t>00304165382TRLO1</t>
  </si>
  <si>
    <t>00304165381TRLO1</t>
  </si>
  <si>
    <t>00304165451TRLO1</t>
  </si>
  <si>
    <t>00304165523TRLO1</t>
  </si>
  <si>
    <t>00304165617TRLO1</t>
  </si>
  <si>
    <t>00304165616TRLO1</t>
  </si>
  <si>
    <t>00304165721TRLO1</t>
  </si>
  <si>
    <t>00304165802TRLO1</t>
  </si>
  <si>
    <t>00304165801TRLO1</t>
  </si>
  <si>
    <t>00304165924TRLO1</t>
  </si>
  <si>
    <t>00304165923TRLO1</t>
  </si>
  <si>
    <t>00304166053TRLO1</t>
  </si>
  <si>
    <t>00304166052TRLO1</t>
  </si>
  <si>
    <t>00304166205TRLO1</t>
  </si>
  <si>
    <t>00304166204TRLO1</t>
  </si>
  <si>
    <t>00304166926TRLO1</t>
  </si>
  <si>
    <t>00304166925TRLO1</t>
  </si>
  <si>
    <t>00304166946TRLO1</t>
  </si>
  <si>
    <t>00304167038TRLO1</t>
  </si>
  <si>
    <t>00304167037TRLO1</t>
  </si>
  <si>
    <t>00304167135TRLO1</t>
  </si>
  <si>
    <t>00304167229TRLO1</t>
  </si>
  <si>
    <t>00304167228TRLO1</t>
  </si>
  <si>
    <t>00304167331TRLO1</t>
  </si>
  <si>
    <t>00304167485TRLO1</t>
  </si>
  <si>
    <t>00304167484TRLO1</t>
  </si>
  <si>
    <t>00304167714TRLO1</t>
  </si>
  <si>
    <t>00304167712TRLO1</t>
  </si>
  <si>
    <t>00304167853TRLO1</t>
  </si>
  <si>
    <t>00304167989TRLO1</t>
  </si>
  <si>
    <t>00304167988TRLO1</t>
  </si>
  <si>
    <t>00304168158TRLO1</t>
  </si>
  <si>
    <t>00304168177TRLO1</t>
  </si>
  <si>
    <t>00304168176TRLO1</t>
  </si>
  <si>
    <t>00304168178TRLO1</t>
  </si>
  <si>
    <t>00304168197TRLO1</t>
  </si>
  <si>
    <t>00304168221TRLO1</t>
  </si>
  <si>
    <t>00304168416TRLO1</t>
  </si>
  <si>
    <t>00304168614TRLO1</t>
  </si>
  <si>
    <t>00304168613TRLO1</t>
  </si>
  <si>
    <t>00304168974TRLO1</t>
  </si>
  <si>
    <t>00304168973TRLO1</t>
  </si>
  <si>
    <t>00304169424TRLO1</t>
  </si>
  <si>
    <t>00304169423TRLO1</t>
  </si>
  <si>
    <t>00304169945TRLO1</t>
  </si>
  <si>
    <t>00304170309TRLO1</t>
  </si>
  <si>
    <t>00304170308TRLO1</t>
  </si>
  <si>
    <t>00304171778TRLO1</t>
  </si>
  <si>
    <t>00304171779TRLO1</t>
  </si>
  <si>
    <t>00304171777TRLO1</t>
  </si>
  <si>
    <t>00304172176TRLO1</t>
  </si>
  <si>
    <t>00304172175TRLO1</t>
  </si>
  <si>
    <t>00304172514TRLO1</t>
  </si>
  <si>
    <t>00304172513TRLO1</t>
  </si>
  <si>
    <t>00304172850TRLO1</t>
  </si>
  <si>
    <t>00304172851TRLO1</t>
  </si>
  <si>
    <t>00304173233TRLO1</t>
  </si>
  <si>
    <t>00304173787TRLO1</t>
  </si>
  <si>
    <t>00304173786TRLO1</t>
  </si>
  <si>
    <t>00304173785TRLO1</t>
  </si>
  <si>
    <t>00304174207TRLO1</t>
  </si>
  <si>
    <t>00304174206TRLO1</t>
  </si>
  <si>
    <t>00304174669TRLO1</t>
  </si>
  <si>
    <t>00304174668TRLO1</t>
  </si>
  <si>
    <t>00304175105TRLO1</t>
  </si>
  <si>
    <t>00304176581TRLO1</t>
  </si>
  <si>
    <t>00304176580TRLO1</t>
  </si>
  <si>
    <t>00304176905TRLO1</t>
  </si>
  <si>
    <t>00304176980TRLO1</t>
  </si>
  <si>
    <t>00304177240TRLO1</t>
  </si>
  <si>
    <t>00304177239TRLO1</t>
  </si>
  <si>
    <t>00304177378TRLO1</t>
  </si>
  <si>
    <t>00304177609TRLO1</t>
  </si>
  <si>
    <t>00304177608TRLO1</t>
  </si>
  <si>
    <t>00304177607TRLO1</t>
  </si>
  <si>
    <t>00304177769TRLO1</t>
  </si>
  <si>
    <t>00304178073TRLO1</t>
  </si>
  <si>
    <t>00304178143TRLO1</t>
  </si>
  <si>
    <t>00304178268TRLO1</t>
  </si>
  <si>
    <t>00304178373TRLO1</t>
  </si>
  <si>
    <t>00304178372TRLO1</t>
  </si>
  <si>
    <t>00304178493TRLO1</t>
  </si>
  <si>
    <t>00304178492TRLO1</t>
  </si>
  <si>
    <t>00304178552TRLO1</t>
  </si>
  <si>
    <t>00304178629TRLO1</t>
  </si>
  <si>
    <t>00304178695TRLO1</t>
  </si>
  <si>
    <t>00304178786TRLO1</t>
  </si>
  <si>
    <t>00304178909TRLO1</t>
  </si>
  <si>
    <t>00304178965TRLO1</t>
  </si>
  <si>
    <t>00304179099TRLO1</t>
  </si>
  <si>
    <t>00304179149TRLO1</t>
  </si>
  <si>
    <t>00304179257TRLO1</t>
  </si>
  <si>
    <t>00304179256TRLO1</t>
  </si>
  <si>
    <t>00304179266TRLO1</t>
  </si>
  <si>
    <t>00304179265TRLO1</t>
  </si>
  <si>
    <t>00304179329TRLO1</t>
  </si>
  <si>
    <t>00304179338TRLO1</t>
  </si>
  <si>
    <t>00304179337TRLO1</t>
  </si>
  <si>
    <t>00304179336TRLO1</t>
  </si>
  <si>
    <t>00304183760TRLO1</t>
  </si>
  <si>
    <t>00304183759TRLO1</t>
  </si>
  <si>
    <t>00304183758TRLO1</t>
  </si>
  <si>
    <t>00304183757TRLO1</t>
  </si>
  <si>
    <t>00304183756TRLO1</t>
  </si>
  <si>
    <t>00304183755TRLO1</t>
  </si>
  <si>
    <t>00304183754TRLO1</t>
  </si>
  <si>
    <t>00304183753TRLO1</t>
  </si>
  <si>
    <t>00304183752TRLO1</t>
  </si>
  <si>
    <t>00304183751TRLO1</t>
  </si>
  <si>
    <t>00304183750TRLO1</t>
  </si>
  <si>
    <t>00304183749TRLO1</t>
  </si>
  <si>
    <t>00304183748TRLO1</t>
  </si>
  <si>
    <t>00304183747TRLO1</t>
  </si>
  <si>
    <t>00304183746TRLO1</t>
  </si>
  <si>
    <t>00304183745TRLO1</t>
  </si>
  <si>
    <t>00304183743TRLO1</t>
  </si>
  <si>
    <t>00304183742TRLO1</t>
  </si>
  <si>
    <t>00304183741TRLO1</t>
  </si>
  <si>
    <t>00304183740TRLO1</t>
  </si>
  <si>
    <t>00304183739TRLO1</t>
  </si>
  <si>
    <t>00304183738TRLO1</t>
  </si>
  <si>
    <t>00304183737TRLO1</t>
  </si>
  <si>
    <t>00304183736TRLO1</t>
  </si>
  <si>
    <t>00304183735TRLO1</t>
  </si>
  <si>
    <t>00304183734TRLO1</t>
  </si>
  <si>
    <t>00304183765TRLO1</t>
  </si>
  <si>
    <t>00304183764TRLO1</t>
  </si>
  <si>
    <t>00304183763TRLO1</t>
  </si>
  <si>
    <t>00304183762TRLO1</t>
  </si>
  <si>
    <t>00304183761TRLO1</t>
  </si>
  <si>
    <t>00304183770TRLO1</t>
  </si>
  <si>
    <t>00304183769TRLO1</t>
  </si>
  <si>
    <t>00304183768TRLO1</t>
  </si>
  <si>
    <t>00304183767TRLO1</t>
  </si>
  <si>
    <t>00304183766TRLO1</t>
  </si>
  <si>
    <t>00304183901TRLO1</t>
  </si>
  <si>
    <t>00304184283TRLO1</t>
  </si>
  <si>
    <t>00304184282TRLO1</t>
  </si>
  <si>
    <t>00304184281TRLO1</t>
  </si>
  <si>
    <t>00304184280TRLO1</t>
  </si>
  <si>
    <t>00304184279TRLO1</t>
  </si>
  <si>
    <t>00304184766TRLO1</t>
  </si>
  <si>
    <t>00304184765TRLO1</t>
  </si>
  <si>
    <t>00304184814TRLO1</t>
  </si>
  <si>
    <t>00304184981TRLO1</t>
  </si>
  <si>
    <t>00304184980TRLO1</t>
  </si>
  <si>
    <t>00304185007TRLO1</t>
  </si>
  <si>
    <t>00304185006TRLO1</t>
  </si>
  <si>
    <t>00304185084TRLO1</t>
  </si>
  <si>
    <t>00304185083TRLO1</t>
  </si>
  <si>
    <t>00304185210TRLO1</t>
  </si>
  <si>
    <t>00304185370TRLO1</t>
  </si>
  <si>
    <t>00304185442TRLO1</t>
  </si>
  <si>
    <t>00304185673TRLO1</t>
  </si>
  <si>
    <t>00304185738TRLO1</t>
  </si>
  <si>
    <t>00304185791TRLO1</t>
  </si>
  <si>
    <t>00304185889TRLO1</t>
  </si>
  <si>
    <t>00304185943TRLO1</t>
  </si>
  <si>
    <t>00304186068TRLO1</t>
  </si>
  <si>
    <t>00304186138TRLO1</t>
  </si>
  <si>
    <t>00304186177TRLO1</t>
  </si>
  <si>
    <t>00304186241TRLO1</t>
  </si>
  <si>
    <t>00304186239TRLO1</t>
  </si>
  <si>
    <t>00304186238TRLO1</t>
  </si>
  <si>
    <t>00304186351TRLO1</t>
  </si>
  <si>
    <t>00304186350TRLO1</t>
  </si>
  <si>
    <t>00304186408TRLO1</t>
  </si>
  <si>
    <t>00304186407TRLO1</t>
  </si>
  <si>
    <t>00304186546TRLO1</t>
  </si>
  <si>
    <t>00304186609TRLO1</t>
  </si>
  <si>
    <t>00304186704TRLO1</t>
  </si>
  <si>
    <t>00304186810TRLO1</t>
  </si>
  <si>
    <t>00304187006TRLO1</t>
  </si>
  <si>
    <t>00304187047TRLO1</t>
  </si>
  <si>
    <t>00304187180TRLO1</t>
  </si>
  <si>
    <t>00304187230TRLO1</t>
  </si>
  <si>
    <t>00304187229TRLO1</t>
  </si>
  <si>
    <t>00304187392TRLO1</t>
  </si>
  <si>
    <t>00304187479TRLO1</t>
  </si>
  <si>
    <t>00304187578TRLO1</t>
  </si>
  <si>
    <t>00304187589TRLO1</t>
  </si>
  <si>
    <t>00304187642TRLO1</t>
  </si>
  <si>
    <t>00304187643TRLO1</t>
  </si>
  <si>
    <t>00304187767TRLO1</t>
  </si>
  <si>
    <t>00304187781TRLO1</t>
  </si>
  <si>
    <t>00304187883TRLO1</t>
  </si>
  <si>
    <t>00304187884TRLO1</t>
  </si>
  <si>
    <t>00304188084TRLO1</t>
  </si>
  <si>
    <t>00304188152TRLO1</t>
  </si>
  <si>
    <t>00304188279TRLO1</t>
  </si>
  <si>
    <t>00304188280TRLO1</t>
  </si>
  <si>
    <t>00304188345TRLO1</t>
  </si>
  <si>
    <t>00304188460TRLO1</t>
  </si>
  <si>
    <t>00304188526TRLO1</t>
  </si>
  <si>
    <t>00304188585TRLO1</t>
  </si>
  <si>
    <t>00304188643TRLO1</t>
  </si>
  <si>
    <t>00304188792TRLO1</t>
  </si>
  <si>
    <t>00304188858TRLO1</t>
  </si>
  <si>
    <t>00304188938TRLO1</t>
  </si>
  <si>
    <t>00304189011TRLO1</t>
  </si>
  <si>
    <t>00304189124TRLO1</t>
  </si>
  <si>
    <t>00304189159TRLO1</t>
  </si>
  <si>
    <t>00304189308TRLO1</t>
  </si>
  <si>
    <t>00304189587TRLO1</t>
  </si>
  <si>
    <t>00304189601TRLO1</t>
  </si>
  <si>
    <t>00304189752TRLO1</t>
  </si>
  <si>
    <t>00304189776TRLO1</t>
  </si>
  <si>
    <t>00304189917TRLO1</t>
  </si>
  <si>
    <t>00304189955TRLO1</t>
  </si>
  <si>
    <t>00304190048TRLO1</t>
  </si>
  <si>
    <t>00304190116TRLO1</t>
  </si>
  <si>
    <t>00304190196TRLO1</t>
  </si>
  <si>
    <t>00304190342TRLO1</t>
  </si>
  <si>
    <t>00304190398TRLO1</t>
  </si>
  <si>
    <t>00304190399TRLO1</t>
  </si>
  <si>
    <t>00304190539TRLO1</t>
  </si>
  <si>
    <t>00304190540TRLO1</t>
  </si>
  <si>
    <t>00304190592TRLO1</t>
  </si>
  <si>
    <t>00304190693TRLO1</t>
  </si>
  <si>
    <t>00304190694TRLO1</t>
  </si>
  <si>
    <t>00304190792TRLO1</t>
  </si>
  <si>
    <t>00304190791TRLO1</t>
  </si>
  <si>
    <t>00304190876TRLO1</t>
  </si>
  <si>
    <t>00304190877TRLO1</t>
  </si>
  <si>
    <t>00304190933TRLO1</t>
  </si>
  <si>
    <t>00304190994TRLO1</t>
  </si>
  <si>
    <t>00304191019TRLO1</t>
  </si>
  <si>
    <t>00304191513TRLO1</t>
  </si>
  <si>
    <t>00304191512TRLO1</t>
  </si>
  <si>
    <t>00304191511TRLO1</t>
  </si>
  <si>
    <t>00304191510TRLO1</t>
  </si>
  <si>
    <t>00304191509TRLO1</t>
  </si>
  <si>
    <t>00304191508TRLO1</t>
  </si>
  <si>
    <t>00304191507TRLO1</t>
  </si>
  <si>
    <t>00304191761TRLO1</t>
  </si>
  <si>
    <t>00304191760TRLO1</t>
  </si>
  <si>
    <t>00304191758TRLO1</t>
  </si>
  <si>
    <t>00304196029TRLO1</t>
  </si>
  <si>
    <t>00304196028TRLO1</t>
  </si>
  <si>
    <t>00304196027TRLO1</t>
  </si>
  <si>
    <t>00304196026TRLO1</t>
  </si>
  <si>
    <t>00304196025TRLO1</t>
  </si>
  <si>
    <t>00304196024TRLO1</t>
  </si>
  <si>
    <t>00304196023TRLO1</t>
  </si>
  <si>
    <t>00304196022TRLO1</t>
  </si>
  <si>
    <t>00304196021TRLO1</t>
  </si>
  <si>
    <t>00304196020TRLO1</t>
  </si>
  <si>
    <t>00304196019TRLO1</t>
  </si>
  <si>
    <t>00304196018TRLO1</t>
  </si>
  <si>
    <t>00304196017TRLO1</t>
  </si>
  <si>
    <t>00304196016TRLO1</t>
  </si>
  <si>
    <t>00304196015TRLO1</t>
  </si>
  <si>
    <t>00304196014TRLO1</t>
  </si>
  <si>
    <t>00304196013TRLO1</t>
  </si>
  <si>
    <t>00304196012TRLO1</t>
  </si>
  <si>
    <t>00304196011TRLO1</t>
  </si>
  <si>
    <t>00304196010TRLO1</t>
  </si>
  <si>
    <t>00304196009TRLO1</t>
  </si>
  <si>
    <t>00304196008TRLO1</t>
  </si>
  <si>
    <t>00304196007TRLO1</t>
  </si>
  <si>
    <t>00304196006TRLO1</t>
  </si>
  <si>
    <t>00304196005TRLO1</t>
  </si>
  <si>
    <t>00304196004TRLO1</t>
  </si>
  <si>
    <t>00304196845TRLO1</t>
  </si>
  <si>
    <t>00304196863TRLO1</t>
  </si>
  <si>
    <t>00304202761TRLO1</t>
  </si>
  <si>
    <t>00304202760TRLO1</t>
  </si>
  <si>
    <t>00304202759TRLO1</t>
  </si>
  <si>
    <t>00304203260TRLO1</t>
  </si>
  <si>
    <t>00304203449TRLO1</t>
  </si>
  <si>
    <t>00304203552TRLO1</t>
  </si>
  <si>
    <t>00304203713TRLO1</t>
  </si>
  <si>
    <t>00304203712TRLO1</t>
  </si>
  <si>
    <t>00304203711TRLO1</t>
  </si>
  <si>
    <t>00304204708TRLO1</t>
  </si>
  <si>
    <t>00304204707TRLO1</t>
  </si>
  <si>
    <t>00304204706TRLO1</t>
  </si>
  <si>
    <t>00304204705TRLO1</t>
  </si>
  <si>
    <t>00304204704TRLO1</t>
  </si>
  <si>
    <t>00304204703TRLO1</t>
  </si>
  <si>
    <t>00304204702TRLO1</t>
  </si>
  <si>
    <t>00304204701TRLO1</t>
  </si>
  <si>
    <t>00304204879TRLO1</t>
  </si>
  <si>
    <t>00304204878TRLO1</t>
  </si>
  <si>
    <t>00304205336TRLO1</t>
  </si>
  <si>
    <t>00304205388TRLO1</t>
  </si>
  <si>
    <t>00304205509TRLO1</t>
  </si>
  <si>
    <t>00304205573TRLO1</t>
  </si>
  <si>
    <t>00304205572TRLO1</t>
  </si>
  <si>
    <t>00304205688TRLO1</t>
  </si>
  <si>
    <t>00304205787TRLO1</t>
  </si>
  <si>
    <t>00304205786TRLO1</t>
  </si>
  <si>
    <t>00304205886TRLO1</t>
  </si>
  <si>
    <t>00304206025TRLO1</t>
  </si>
  <si>
    <t>00304206142TRLO1</t>
  </si>
  <si>
    <t>00304206141TRLO1</t>
  </si>
  <si>
    <t>00304206223TRLO1</t>
  </si>
  <si>
    <t>00304206222TRLO1</t>
  </si>
  <si>
    <t>00304206355TRLO1</t>
  </si>
  <si>
    <t>00304206416TRLO1</t>
  </si>
  <si>
    <t>00304206515TRLO1</t>
  </si>
  <si>
    <t>00304206618TRLO1</t>
  </si>
  <si>
    <t>00304206696TRLO1</t>
  </si>
  <si>
    <t>00304208227TRLO1</t>
  </si>
  <si>
    <t>00304208226TRLO1</t>
  </si>
  <si>
    <t>00304208225TRLO1</t>
  </si>
  <si>
    <t>00304208224TRLO1</t>
  </si>
  <si>
    <t>00304208223TRLO1</t>
  </si>
  <si>
    <t>00304208222TRLO1</t>
  </si>
  <si>
    <t>00304208221TRLO1</t>
  </si>
  <si>
    <t>00304208220TRLO1</t>
  </si>
  <si>
    <t>00304208219TRLO1</t>
  </si>
  <si>
    <t>00304208218TRLO1</t>
  </si>
  <si>
    <t>00304208217TRLO1</t>
  </si>
  <si>
    <t>00304208216TRLO1</t>
  </si>
  <si>
    <t>00304208215TRLO1</t>
  </si>
  <si>
    <t>00304208214TRLO1</t>
  </si>
  <si>
    <t>00304208213TRLO1</t>
  </si>
  <si>
    <t>00304208212TRLO1</t>
  </si>
  <si>
    <t>00304208211TRLO1</t>
  </si>
  <si>
    <t>00304208210TRLO1</t>
  </si>
  <si>
    <t>00304208209TRLO1</t>
  </si>
  <si>
    <t>00304208208TRLO1</t>
  </si>
  <si>
    <t>00304208483TRLO1</t>
  </si>
  <si>
    <t>00304208551TRLO1</t>
  </si>
  <si>
    <t>00304208621TRLO1</t>
  </si>
  <si>
    <t>00304208694TRLO1</t>
  </si>
  <si>
    <t>00304208790TRLO1</t>
  </si>
  <si>
    <t>00304208895TRLO1</t>
  </si>
  <si>
    <t>00304208906TRLO1</t>
  </si>
  <si>
    <t>00304208985TRLO1</t>
  </si>
  <si>
    <t>00304208984TRLO1</t>
  </si>
  <si>
    <t>00304209115TRLO1</t>
  </si>
  <si>
    <t>00304209114TRLO1</t>
  </si>
  <si>
    <t>00304209171TRLO1</t>
  </si>
  <si>
    <t>00304209192TRLO1</t>
  </si>
  <si>
    <t>00304209191TRLO1</t>
  </si>
  <si>
    <t>00304209190TRLO1</t>
  </si>
  <si>
    <t>00304209189TRLO1</t>
  </si>
  <si>
    <t>00304209445TRLO1</t>
  </si>
  <si>
    <t>00304209472TRLO1</t>
  </si>
  <si>
    <t>00304209523TRLO1</t>
  </si>
  <si>
    <t>00304209640TRLO1</t>
  </si>
  <si>
    <t>00304209702TRLO1</t>
  </si>
  <si>
    <t>00304209804TRLO1</t>
  </si>
  <si>
    <t>00304209887TRLO1</t>
  </si>
  <si>
    <t>00304209933TRLO1</t>
  </si>
  <si>
    <t>00304209996TRLO1</t>
  </si>
  <si>
    <t>00304210059TRLO1</t>
  </si>
  <si>
    <t>00304210111TRLO1</t>
  </si>
  <si>
    <t>00304210206TRLO1</t>
  </si>
  <si>
    <t>00304210260TRLO1</t>
  </si>
  <si>
    <t>00304210307TRLO1</t>
  </si>
  <si>
    <t>00304210388TRLO1</t>
  </si>
  <si>
    <t>00304210444TRLO1</t>
  </si>
  <si>
    <t>00304210536TRLO1</t>
  </si>
  <si>
    <t>00304210607TRLO1</t>
  </si>
  <si>
    <t>00304210702TRLO1</t>
  </si>
  <si>
    <t>00304210755TRLO1</t>
  </si>
  <si>
    <t>00304210870TRLO1</t>
  </si>
  <si>
    <t>00304210951TRLO1</t>
  </si>
  <si>
    <t>00304211045TRLO1</t>
  </si>
  <si>
    <t>00304211132TRLO1</t>
  </si>
  <si>
    <t>00304211178TRLO1</t>
  </si>
  <si>
    <t>00304211255TRLO1</t>
  </si>
  <si>
    <t>00304211294TRLO1</t>
  </si>
  <si>
    <t>00304211380TRLO1</t>
  </si>
  <si>
    <t>00304211485TRLO1</t>
  </si>
  <si>
    <t>00304211564TRLO1</t>
  </si>
  <si>
    <t>00304211563TRLO1</t>
  </si>
  <si>
    <t>00304211620TRLO1</t>
  </si>
  <si>
    <t>00304211687TRLO1</t>
  </si>
  <si>
    <t>00304211763TRLO1</t>
  </si>
  <si>
    <t>00304211762TRLO1</t>
  </si>
  <si>
    <t>00304211887TRLO1</t>
  </si>
  <si>
    <t>00304211944TRLO1</t>
  </si>
  <si>
    <t>00304212063TRLO1</t>
  </si>
  <si>
    <t>00304212062TRLO1</t>
  </si>
  <si>
    <t>00304212115TRLO1</t>
  </si>
  <si>
    <t>00304212114TRLO1</t>
  </si>
  <si>
    <t>00304212190TRLO1</t>
  </si>
  <si>
    <t>00304212189TRLO1</t>
  </si>
  <si>
    <t>00304212188TRLO1</t>
  </si>
  <si>
    <t>00304212216TRLO1</t>
  </si>
  <si>
    <t>00304212243TRLO1</t>
  </si>
  <si>
    <t>00304212313TRLO1</t>
  </si>
  <si>
    <t>00304212312TRLO1</t>
  </si>
  <si>
    <t>00304212353TRLO1</t>
  </si>
  <si>
    <t>00304212352TRLO1</t>
  </si>
  <si>
    <t>00304212400TRLO1</t>
  </si>
  <si>
    <t>00304212399TRLO1</t>
  </si>
  <si>
    <t>00304212501TRLO1</t>
  </si>
  <si>
    <t>00304212500TRLO1</t>
  </si>
  <si>
    <t>00304212499TRLO1</t>
  </si>
  <si>
    <t>00304212498TRLO1</t>
  </si>
  <si>
    <t>00304212497TRLO1</t>
  </si>
  <si>
    <t>00304212899TRLO1</t>
  </si>
  <si>
    <t>00304212898TRLO1</t>
  </si>
  <si>
    <t>00304212897TRLO1</t>
  </si>
  <si>
    <t>00304213324TRLO1</t>
  </si>
  <si>
    <t>00304213323TRLO1</t>
  </si>
  <si>
    <t>00304213322TRLO1</t>
  </si>
  <si>
    <t>00304213462TRLO1</t>
  </si>
  <si>
    <t>00304213461TRLO1</t>
  </si>
  <si>
    <t>00304213460TRLO1</t>
  </si>
  <si>
    <t>00304213459TRLO1</t>
  </si>
  <si>
    <t>00304213458TRLO1</t>
  </si>
  <si>
    <t>00304213457TRLO1</t>
  </si>
  <si>
    <t>00304213456TRLO1</t>
  </si>
  <si>
    <t>00304213455TRLO1</t>
  </si>
  <si>
    <t>00304213618TRLO1</t>
  </si>
  <si>
    <t>00304214870TRLO1</t>
  </si>
  <si>
    <t>00304214869TRLO1</t>
  </si>
  <si>
    <t>00304214873TRLO1</t>
  </si>
  <si>
    <t>00304214872TRLO1</t>
  </si>
  <si>
    <t>00304214871TRLO1</t>
  </si>
  <si>
    <t>00304214874TRLO1</t>
  </si>
  <si>
    <t>00304215318TRLO1</t>
  </si>
  <si>
    <t>00304215849TRLO1</t>
  </si>
  <si>
    <t>08:22:14</t>
  </si>
  <si>
    <t>08:30:03</t>
  </si>
  <si>
    <t>08:30:05</t>
  </si>
  <si>
    <t>08:41:37</t>
  </si>
  <si>
    <t>08:43:23</t>
  </si>
  <si>
    <t>08:46:45</t>
  </si>
  <si>
    <t>10:53:47</t>
  </si>
  <si>
    <t>10:53:50</t>
  </si>
  <si>
    <t>11:14:27</t>
  </si>
  <si>
    <t>11:18:28</t>
  </si>
  <si>
    <t>11:47:48</t>
  </si>
  <si>
    <t>11:49:56</t>
  </si>
  <si>
    <t>11:52:43</t>
  </si>
  <si>
    <t>11:55:43</t>
  </si>
  <si>
    <t>11:59:17</t>
  </si>
  <si>
    <t>12:04:48</t>
  </si>
  <si>
    <t>12:15:10</t>
  </si>
  <si>
    <t>12:25:39</t>
  </si>
  <si>
    <t>12:35:20</t>
  </si>
  <si>
    <t>12:43:33</t>
  </si>
  <si>
    <t>12:52:01</t>
  </si>
  <si>
    <t>12:59:51</t>
  </si>
  <si>
    <t>13:01:40</t>
  </si>
  <si>
    <t>13:05:03</t>
  </si>
  <si>
    <t>13:08:18</t>
  </si>
  <si>
    <t>13:11:41</t>
  </si>
  <si>
    <t>13:16:41</t>
  </si>
  <si>
    <t>13:16:45</t>
  </si>
  <si>
    <t>13:18:02</t>
  </si>
  <si>
    <t>13:34:23</t>
  </si>
  <si>
    <t>13:36:12</t>
  </si>
  <si>
    <t>13:42:22</t>
  </si>
  <si>
    <t>13:42:44</t>
  </si>
  <si>
    <t>13:43:18</t>
  </si>
  <si>
    <t>13:44:01</t>
  </si>
  <si>
    <t>13:44:37</t>
  </si>
  <si>
    <t>13:45:14</t>
  </si>
  <si>
    <t>13:45:51</t>
  </si>
  <si>
    <t>13:46:40</t>
  </si>
  <si>
    <t>13:47:14</t>
  </si>
  <si>
    <t>13:51:04</t>
  </si>
  <si>
    <t>13:51:15</t>
  </si>
  <si>
    <t>13:51:49</t>
  </si>
  <si>
    <t>13:52:25</t>
  </si>
  <si>
    <t>13:52:57</t>
  </si>
  <si>
    <t>13:53:29</t>
  </si>
  <si>
    <t>13:54:06</t>
  </si>
  <si>
    <t>13:55:08</t>
  </si>
  <si>
    <t>13:55:46</t>
  </si>
  <si>
    <t>13:56:23</t>
  </si>
  <si>
    <t>13:57:20</t>
  </si>
  <si>
    <t>13:57:28</t>
  </si>
  <si>
    <t>13:57:41</t>
  </si>
  <si>
    <t>13:57:46</t>
  </si>
  <si>
    <t>13:58:26</t>
  </si>
  <si>
    <t>13:59:16</t>
  </si>
  <si>
    <t>14:00:35</t>
  </si>
  <si>
    <t>14:02:26</t>
  </si>
  <si>
    <t>14:04:45</t>
  </si>
  <si>
    <t>14:06:28</t>
  </si>
  <si>
    <t>14:12:37</t>
  </si>
  <si>
    <t>14:14:06</t>
  </si>
  <si>
    <t>14:15:44</t>
  </si>
  <si>
    <t>14:17:27</t>
  </si>
  <si>
    <t>14:19:35</t>
  </si>
  <si>
    <t>14:21:43</t>
  </si>
  <si>
    <t>14:23:29</t>
  </si>
  <si>
    <t>14:28:12</t>
  </si>
  <si>
    <t>14:30:22</t>
  </si>
  <si>
    <t>14:30:58</t>
  </si>
  <si>
    <t>14:31:04</t>
  </si>
  <si>
    <t>14:31:30</t>
  </si>
  <si>
    <t>14:31:54</t>
  </si>
  <si>
    <t>14:32:17</t>
  </si>
  <si>
    <t>14:32:41</t>
  </si>
  <si>
    <t>14:33:15</t>
  </si>
  <si>
    <t>14:33:30</t>
  </si>
  <si>
    <t>14:33:41</t>
  </si>
  <si>
    <t>14:33:56</t>
  </si>
  <si>
    <t>14:34:09</t>
  </si>
  <si>
    <t>14:34:16</t>
  </si>
  <si>
    <t>14:34:29</t>
  </si>
  <si>
    <t>14:34:43</t>
  </si>
  <si>
    <t>14:34:57</t>
  </si>
  <si>
    <t>14:35:11</t>
  </si>
  <si>
    <t>14:35:25</t>
  </si>
  <si>
    <t>14:35:41</t>
  </si>
  <si>
    <t>14:35:50</t>
  </si>
  <si>
    <t>14:36:09</t>
  </si>
  <si>
    <t>14:36:12</t>
  </si>
  <si>
    <t>14:36:23</t>
  </si>
  <si>
    <t>14:36:27</t>
  </si>
  <si>
    <t>14:49:20</t>
  </si>
  <si>
    <t>14:49:51</t>
  </si>
  <si>
    <t>14:51:50</t>
  </si>
  <si>
    <t>14:52:01</t>
  </si>
  <si>
    <t>14:52:31</t>
  </si>
  <si>
    <t>14:52:43</t>
  </si>
  <si>
    <t>14:52:54</t>
  </si>
  <si>
    <t>14:53:02</t>
  </si>
  <si>
    <t>14:53:26</t>
  </si>
  <si>
    <t>14:53:37</t>
  </si>
  <si>
    <t>14:54:05</t>
  </si>
  <si>
    <t>14:54:11</t>
  </si>
  <si>
    <t>14:54:18</t>
  </si>
  <si>
    <t>14:54:39</t>
  </si>
  <si>
    <t>14:54:49</t>
  </si>
  <si>
    <t>14:55:02</t>
  </si>
  <si>
    <t>14:55:13</t>
  </si>
  <si>
    <t>14:55:25</t>
  </si>
  <si>
    <t>14:55:38</t>
  </si>
  <si>
    <t>14:55:50</t>
  </si>
  <si>
    <t>14:56:01</t>
  </si>
  <si>
    <t>14:56:18</t>
  </si>
  <si>
    <t>14:56:24</t>
  </si>
  <si>
    <t>14:56:41</t>
  </si>
  <si>
    <t>14:56:47</t>
  </si>
  <si>
    <t>14:57:21</t>
  </si>
  <si>
    <t>14:57:27</t>
  </si>
  <si>
    <t>14:57:53</t>
  </si>
  <si>
    <t>14:57:58</t>
  </si>
  <si>
    <t>14:58:06</t>
  </si>
  <si>
    <t>14:58:20</t>
  </si>
  <si>
    <t>14:58:46</t>
  </si>
  <si>
    <t>14:58:51</t>
  </si>
  <si>
    <t>14:59:04</t>
  </si>
  <si>
    <t>14:59:23</t>
  </si>
  <si>
    <t>14:59:28</t>
  </si>
  <si>
    <t>14:59:41</t>
  </si>
  <si>
    <t>15:00:05</t>
  </si>
  <si>
    <t>15:00:12</t>
  </si>
  <si>
    <t>15:00:38</t>
  </si>
  <si>
    <t>15:00:45</t>
  </si>
  <si>
    <t>15:01:11</t>
  </si>
  <si>
    <t>15:01:22</t>
  </si>
  <si>
    <t>15:01:36</t>
  </si>
  <si>
    <t>15:01:51</t>
  </si>
  <si>
    <t>15:02:12</t>
  </si>
  <si>
    <t>15:02:30</t>
  </si>
  <si>
    <t>15:02:58</t>
  </si>
  <si>
    <t>15:03:16</t>
  </si>
  <si>
    <t>15:03:23</t>
  </si>
  <si>
    <t>15:03:51</t>
  </si>
  <si>
    <t>15:04:37</t>
  </si>
  <si>
    <t>15:04:41</t>
  </si>
  <si>
    <t>15:05:18</t>
  </si>
  <si>
    <t>15:05:26</t>
  </si>
  <si>
    <t>15:05:56</t>
  </si>
  <si>
    <t>15:06:09</t>
  </si>
  <si>
    <t>15:06:28</t>
  </si>
  <si>
    <t>15:06:44</t>
  </si>
  <si>
    <t>15:07:11</t>
  </si>
  <si>
    <t>15:07:23</t>
  </si>
  <si>
    <t>15:08:01</t>
  </si>
  <si>
    <t>15:08:13</t>
  </si>
  <si>
    <t>15:08:48</t>
  </si>
  <si>
    <t>15:09:07</t>
  </si>
  <si>
    <t>15:09:20</t>
  </si>
  <si>
    <t>15:09:38</t>
  </si>
  <si>
    <t>15:09:43</t>
  </si>
  <si>
    <t>15:11:23</t>
  </si>
  <si>
    <t>15:12:20</t>
  </si>
  <si>
    <t>15:25:08</t>
  </si>
  <si>
    <t>15:27:28</t>
  </si>
  <si>
    <t>15:27:34</t>
  </si>
  <si>
    <t>15:45:09</t>
  </si>
  <si>
    <t>15:46:57</t>
  </si>
  <si>
    <t>15:47:21</t>
  </si>
  <si>
    <t>15:47:42</t>
  </si>
  <si>
    <t>15:50:53</t>
  </si>
  <si>
    <t>15:52:22</t>
  </si>
  <si>
    <t>15:52:44</t>
  </si>
  <si>
    <t>15:53:02</t>
  </si>
  <si>
    <t>15:53:23</t>
  </si>
  <si>
    <t>15:53:47</t>
  </si>
  <si>
    <t>15:54:11</t>
  </si>
  <si>
    <t>15:54:26</t>
  </si>
  <si>
    <t>15:54:50</t>
  </si>
  <si>
    <t>15:55:16</t>
  </si>
  <si>
    <t>15:55:38</t>
  </si>
  <si>
    <t>15:56:03</t>
  </si>
  <si>
    <t>15:56:27</t>
  </si>
  <si>
    <t>15:56:48</t>
  </si>
  <si>
    <t>15:57:14</t>
  </si>
  <si>
    <t>15:57:35</t>
  </si>
  <si>
    <t>16:02:01</t>
  </si>
  <si>
    <t>16:02:45</t>
  </si>
  <si>
    <t>16:02:57</t>
  </si>
  <si>
    <t>16:03:06</t>
  </si>
  <si>
    <t>16:03:21</t>
  </si>
  <si>
    <t>16:03:36</t>
  </si>
  <si>
    <t>16:03:58</t>
  </si>
  <si>
    <t>16:04:02</t>
  </si>
  <si>
    <t>16:04:31</t>
  </si>
  <si>
    <t>16:04:42</t>
  </si>
  <si>
    <t>16:05:36</t>
  </si>
  <si>
    <t>16:05:44</t>
  </si>
  <si>
    <t>16:05:52</t>
  </si>
  <si>
    <t>16:06:19</t>
  </si>
  <si>
    <t>16:06:34</t>
  </si>
  <si>
    <t>16:06:50</t>
  </si>
  <si>
    <t>16:07:06</t>
  </si>
  <si>
    <t>16:07:17</t>
  </si>
  <si>
    <t>16:07:25</t>
  </si>
  <si>
    <t>16:07:39</t>
  </si>
  <si>
    <t>16:07:52</t>
  </si>
  <si>
    <t>16:08:09</t>
  </si>
  <si>
    <t>16:08:16</t>
  </si>
  <si>
    <t>16:08:27</t>
  </si>
  <si>
    <t>16:08:43</t>
  </si>
  <si>
    <t>16:09:06</t>
  </si>
  <si>
    <t>16:09:35</t>
  </si>
  <si>
    <t>16:09:48</t>
  </si>
  <si>
    <t>16:10:04</t>
  </si>
  <si>
    <t>16:10:50</t>
  </si>
  <si>
    <t>16:10:59</t>
  </si>
  <si>
    <t>16:11:14</t>
  </si>
  <si>
    <t>16:11:22</t>
  </si>
  <si>
    <t>16:11:49</t>
  </si>
  <si>
    <t>16:12:04</t>
  </si>
  <si>
    <t>16:12:17</t>
  </si>
  <si>
    <t>16:12:30</t>
  </si>
  <si>
    <t>16:12:42</t>
  </si>
  <si>
    <t>16:12:58</t>
  </si>
  <si>
    <t>16:13:11</t>
  </si>
  <si>
    <t>16:13:27</t>
  </si>
  <si>
    <t>16:13:50</t>
  </si>
  <si>
    <t>16:14:02</t>
  </si>
  <si>
    <t>16:14:14</t>
  </si>
  <si>
    <t>16:14:20</t>
  </si>
  <si>
    <t>16:14:27</t>
  </si>
  <si>
    <t>16:14:41</t>
  </si>
  <si>
    <t>16:14:48</t>
  </si>
  <si>
    <t>16:14:59</t>
  </si>
  <si>
    <t>16:15:07</t>
  </si>
  <si>
    <t>16:16:17</t>
  </si>
  <si>
    <t>16:17:37</t>
  </si>
  <si>
    <t>16:18:08</t>
  </si>
  <si>
    <t>16:22:04</t>
  </si>
  <si>
    <t>16:22:05</t>
  </si>
  <si>
    <t>16:23:10</t>
  </si>
  <si>
    <t>00304218632TRLO1</t>
  </si>
  <si>
    <t>16:29:59</t>
  </si>
  <si>
    <t>00304101409TRLO1</t>
  </si>
  <si>
    <t>ENA-MAIN</t>
  </si>
  <si>
    <t>00304101408TRLO1</t>
  </si>
  <si>
    <t>00304101762TRLO1</t>
  </si>
  <si>
    <t>00304102071TRLO1</t>
  </si>
  <si>
    <t>00304102760TRLO1</t>
  </si>
  <si>
    <t>00304102759TRLO1</t>
  </si>
  <si>
    <t>00304103314TRLO1</t>
  </si>
  <si>
    <t>00304103313TRLO1</t>
  </si>
  <si>
    <t>00304103914TRLO1</t>
  </si>
  <si>
    <t>00304104384TRLO1</t>
  </si>
  <si>
    <t>00304104902TRLO1</t>
  </si>
  <si>
    <t>00304105706TRLO1</t>
  </si>
  <si>
    <t>00304106322TRLO1</t>
  </si>
  <si>
    <t>00304106968TRLO1</t>
  </si>
  <si>
    <t>00304108242TRLO1</t>
  </si>
  <si>
    <t>00304108303TRLO1</t>
  </si>
  <si>
    <t>00304109741TRLO1</t>
  </si>
  <si>
    <t>00304115624TRLO1</t>
  </si>
  <si>
    <t>00304115623TRLO1</t>
  </si>
  <si>
    <t>00304115622TRLO1</t>
  </si>
  <si>
    <t>00304115621TRLO1</t>
  </si>
  <si>
    <t>00304115620TRLO1</t>
  </si>
  <si>
    <t>00304115619TRLO1</t>
  </si>
  <si>
    <t>00304115618TRLO1</t>
  </si>
  <si>
    <t>00304115617TRLO1</t>
  </si>
  <si>
    <t>00304115616TRLO1</t>
  </si>
  <si>
    <t>00304115615TRLO1</t>
  </si>
  <si>
    <t>00304115614TRLO1</t>
  </si>
  <si>
    <t>00304115613TRLO1</t>
  </si>
  <si>
    <t>00304115612TRLO1</t>
  </si>
  <si>
    <t>00304115611TRLO1</t>
  </si>
  <si>
    <t>00304115610TRLO1</t>
  </si>
  <si>
    <t>00304115609TRLO1</t>
  </si>
  <si>
    <t>00304115608TRLO1</t>
  </si>
  <si>
    <t>00304128513TRLO1</t>
  </si>
  <si>
    <t>00304128512TRLO1</t>
  </si>
  <si>
    <t>00304128511TRLO1</t>
  </si>
  <si>
    <t>00304128510TRLO1</t>
  </si>
  <si>
    <t>00304128509TRLO1</t>
  </si>
  <si>
    <t>00304128508TRLO1</t>
  </si>
  <si>
    <t>00304128507TRLO1</t>
  </si>
  <si>
    <t>00304128506TRLO1</t>
  </si>
  <si>
    <t>00304128505TRLO1</t>
  </si>
  <si>
    <t>00304128504TRLO1</t>
  </si>
  <si>
    <t>00304128503TRLO1</t>
  </si>
  <si>
    <t>00304128502TRLO1</t>
  </si>
  <si>
    <t>00304128501TRLO1</t>
  </si>
  <si>
    <t>00304128500TRLO1</t>
  </si>
  <si>
    <t>00304128499TRLO1</t>
  </si>
  <si>
    <t>00304128498TRLO1</t>
  </si>
  <si>
    <t>00304128497TRLO1</t>
  </si>
  <si>
    <t>00304128496TRLO1</t>
  </si>
  <si>
    <t>00304128495TRLO1</t>
  </si>
  <si>
    <t>00304128494TRLO1</t>
  </si>
  <si>
    <t>00304128493TRLO1</t>
  </si>
  <si>
    <t>00304128492TRLO1</t>
  </si>
  <si>
    <t>00304128491TRLO1</t>
  </si>
  <si>
    <t>00304128490TRLO1</t>
  </si>
  <si>
    <t>00304128489TRLO1</t>
  </si>
  <si>
    <t>00304128488TRLO1</t>
  </si>
  <si>
    <t>00304128518TRLO1</t>
  </si>
  <si>
    <t>00304128517TRLO1</t>
  </si>
  <si>
    <t>00304129141TRLO1</t>
  </si>
  <si>
    <t>00304131182TRLO1</t>
  </si>
  <si>
    <t>00304131181TRLO1</t>
  </si>
  <si>
    <t>00304131180TRLO1</t>
  </si>
  <si>
    <t>00304131179TRLO1</t>
  </si>
  <si>
    <t>00304131178TRLO1</t>
  </si>
  <si>
    <t>00304131177TRLO1</t>
  </si>
  <si>
    <t>00304131511TRLO1</t>
  </si>
  <si>
    <t>00304136947TRLO1</t>
  </si>
  <si>
    <t>00304137092TRLO1</t>
  </si>
  <si>
    <t>00304137091TRLO1</t>
  </si>
  <si>
    <t>00304137090TRLO1</t>
  </si>
  <si>
    <t>00304137321TRLO1</t>
  </si>
  <si>
    <t>00304137816TRLO1</t>
  </si>
  <si>
    <t>00304138364TRLO1</t>
  </si>
  <si>
    <t>00304138363TRLO1</t>
  </si>
  <si>
    <t>00304138362TRLO1</t>
  </si>
  <si>
    <t>00304139231TRLO1</t>
  </si>
  <si>
    <t>00304139230TRLO1</t>
  </si>
  <si>
    <t>00304140178TRLO1</t>
  </si>
  <si>
    <t>00304141590TRLO1</t>
  </si>
  <si>
    <t>00304143724TRLO1</t>
  </si>
  <si>
    <t>00304146201TRLO1</t>
  </si>
  <si>
    <t>00304146200TRLO1</t>
  </si>
  <si>
    <t>00304147422TRLO1</t>
  </si>
  <si>
    <t>00304153569TRLO1</t>
  </si>
  <si>
    <t>00304153568TRLO1</t>
  </si>
  <si>
    <t>00304153567TRLO1</t>
  </si>
  <si>
    <t>00304153566TRLO1</t>
  </si>
  <si>
    <t>00304153565TRLO1</t>
  </si>
  <si>
    <t>00304153662TRLO1</t>
  </si>
  <si>
    <t>00304157602TRLO1</t>
  </si>
  <si>
    <t>00304157601TRLO1</t>
  </si>
  <si>
    <t>00304158068TRLO1</t>
  </si>
  <si>
    <t>00304158458TRLO1</t>
  </si>
  <si>
    <t>00304158459TRLO1</t>
  </si>
  <si>
    <t>00304158864TRLO1</t>
  </si>
  <si>
    <t>00304159994TRLO1</t>
  </si>
  <si>
    <t>00304160963TRLO1</t>
  </si>
  <si>
    <t>00304162147TRLO1</t>
  </si>
  <si>
    <t>00304163149TRLO1</t>
  </si>
  <si>
    <t>00304164182TRLO1</t>
  </si>
  <si>
    <t>00304164708TRLO1</t>
  </si>
  <si>
    <t>00304165371TRLO1</t>
  </si>
  <si>
    <t>00304166030TRLO1</t>
  </si>
  <si>
    <t>00304166903TRLO1</t>
  </si>
  <si>
    <t>00304167324TRLO1</t>
  </si>
  <si>
    <t>00304167323TRLO1</t>
  </si>
  <si>
    <t>00304168123TRLO1</t>
  </si>
  <si>
    <t>00304168124TRLO1</t>
  </si>
  <si>
    <t>00304168875TRLO1</t>
  </si>
  <si>
    <t>00304169415TRLO1</t>
  </si>
  <si>
    <t>00304170242TRLO1</t>
  </si>
  <si>
    <t>00304170864TRLO1</t>
  </si>
  <si>
    <t>00304171762TRLO1</t>
  </si>
  <si>
    <t>00304172837TRLO1</t>
  </si>
  <si>
    <t>00304173718TRLO1</t>
  </si>
  <si>
    <t>00304174272TRLO1</t>
  </si>
  <si>
    <t>00304174993TRLO1</t>
  </si>
  <si>
    <t>00304177743TRLO1</t>
  </si>
  <si>
    <t>00304177742TRLO1</t>
  </si>
  <si>
    <t>00304178683TRLO1</t>
  </si>
  <si>
    <t>00304181582TRLO1</t>
  </si>
  <si>
    <t>00304183871TRLO1</t>
  </si>
  <si>
    <t>00304183870TRLO1</t>
  </si>
  <si>
    <t>00304191775TRLO1</t>
  </si>
  <si>
    <t>00304191774TRLO1</t>
  </si>
  <si>
    <t>00304191773TRLO1</t>
  </si>
  <si>
    <t>00304191772TRLO1</t>
  </si>
  <si>
    <t>00304191771TRLO1</t>
  </si>
  <si>
    <t>00304191770TRLO1</t>
  </si>
  <si>
    <t>00304191769TRLO1</t>
  </si>
  <si>
    <t>00304191768TRLO1</t>
  </si>
  <si>
    <t>00304191767TRLO1</t>
  </si>
  <si>
    <t>00304191766TRLO1</t>
  </si>
  <si>
    <t>00304191764TRLO1</t>
  </si>
  <si>
    <t>00304191763TRLO1</t>
  </si>
  <si>
    <t>00304208710TRLO1</t>
  </si>
  <si>
    <t>00304208709TRLO1</t>
  </si>
  <si>
    <t>00304208708TRLO1</t>
  </si>
  <si>
    <t>00304208707TRLO1</t>
  </si>
  <si>
    <t>00304208706TRLO1</t>
  </si>
  <si>
    <t>00304208705TRLO1</t>
  </si>
  <si>
    <t>00304208704TRLO1</t>
  </si>
  <si>
    <t>00304208703TRLO1</t>
  </si>
  <si>
    <t>00304208702TRLO1</t>
  </si>
  <si>
    <t>00304208701TRLO1</t>
  </si>
  <si>
    <t>00304208700TRLO1</t>
  </si>
  <si>
    <t>00304208699TRLO1</t>
  </si>
  <si>
    <t>00304209084TRLO1</t>
  </si>
  <si>
    <t>00304209737TRLO1</t>
  </si>
  <si>
    <t>00304210698TRLO1</t>
  </si>
  <si>
    <t>00304210697TRLO1</t>
  </si>
  <si>
    <t>00304211498TRLO1</t>
  </si>
  <si>
    <t>00304211497TRLO1</t>
  </si>
  <si>
    <t>00304213478TRLO1</t>
  </si>
  <si>
    <t>00304213477TRLO1</t>
  </si>
  <si>
    <t>00304213476TRLO1</t>
  </si>
  <si>
    <t>00304213475TRLO1</t>
  </si>
  <si>
    <t>00304214478TRLO1</t>
  </si>
  <si>
    <t>00304217542TRLO1</t>
  </si>
  <si>
    <t>00304217541TRLO1</t>
  </si>
  <si>
    <t>00304217540TRLO1</t>
  </si>
  <si>
    <t>00304217539TRLO1</t>
  </si>
  <si>
    <t>00304217538TRLO1</t>
  </si>
  <si>
    <t>00304217537TRLO1</t>
  </si>
  <si>
    <t>08:22:24</t>
  </si>
  <si>
    <t>08:24:18</t>
  </si>
  <si>
    <t>08:26:15</t>
  </si>
  <si>
    <t>08:28:34</t>
  </si>
  <si>
    <t>08:31:06</t>
  </si>
  <si>
    <t>08:33:15</t>
  </si>
  <si>
    <t>08:35:25</t>
  </si>
  <si>
    <t>08:37:47</t>
  </si>
  <si>
    <t>08:41:35</t>
  </si>
  <si>
    <t>08:44:14</t>
  </si>
  <si>
    <t>08:47:13</t>
  </si>
  <si>
    <t>08:53:12</t>
  </si>
  <si>
    <t>08:53:17</t>
  </si>
  <si>
    <t>09:00:07</t>
  </si>
  <si>
    <t>09:34:13</t>
  </si>
  <si>
    <t>10:58:21</t>
  </si>
  <si>
    <t>11:16:48</t>
  </si>
  <si>
    <t>11:47:47</t>
  </si>
  <si>
    <t>11:48:45</t>
  </si>
  <si>
    <t>11:51:07</t>
  </si>
  <si>
    <t>11:55:40</t>
  </si>
  <si>
    <t>11:58:51</t>
  </si>
  <si>
    <t>12:00:46</t>
  </si>
  <si>
    <t>12:04:44</t>
  </si>
  <si>
    <t>12:11:38</t>
  </si>
  <si>
    <t>12:16:42</t>
  </si>
  <si>
    <t>12:21:51</t>
  </si>
  <si>
    <t>12:47:21</t>
  </si>
  <si>
    <t>12:47:38</t>
  </si>
  <si>
    <t>13:04:21</t>
  </si>
  <si>
    <t>13:06:31</t>
  </si>
  <si>
    <t>13:08:42</t>
  </si>
  <si>
    <t>13:10:43</t>
  </si>
  <si>
    <t>13:17:06</t>
  </si>
  <si>
    <t>13:21:55</t>
  </si>
  <si>
    <t>13:27:57</t>
  </si>
  <si>
    <t>13:31:47</t>
  </si>
  <si>
    <t>13:35:56</t>
  </si>
  <si>
    <t>13:38:26</t>
  </si>
  <si>
    <t>13:42:20</t>
  </si>
  <si>
    <t>13:46:29</t>
  </si>
  <si>
    <t>13:51:00</t>
  </si>
  <si>
    <t>13:53:25</t>
  </si>
  <si>
    <t>13:57:06</t>
  </si>
  <si>
    <t>14:00:14</t>
  </si>
  <si>
    <t>14:02:24</t>
  </si>
  <si>
    <t>14:06:09</t>
  </si>
  <si>
    <t>14:08:50</t>
  </si>
  <si>
    <t>14:12:31</t>
  </si>
  <si>
    <t>14:17:23</t>
  </si>
  <si>
    <t>14:21:31</t>
  </si>
  <si>
    <t>14:23:55</t>
  </si>
  <si>
    <t>14:27:48</t>
  </si>
  <si>
    <t>14:32:34</t>
  </si>
  <si>
    <t>14:34:41</t>
  </si>
  <si>
    <t>14:43:46</t>
  </si>
  <si>
    <t>14:49:36</t>
  </si>
  <si>
    <t>16:03:23</t>
  </si>
  <si>
    <t>16:06:41</t>
  </si>
  <si>
    <t>16:09:34</t>
  </si>
  <si>
    <t>16:12:05</t>
  </si>
  <si>
    <t>16:20:53</t>
  </si>
  <si>
    <t>16:29:30</t>
  </si>
  <si>
    <t>20220608 14:32:31.248557 +0100s</t>
  </si>
  <si>
    <t>00304372968TRLO1</t>
  </si>
  <si>
    <t>00105516581ORLO1</t>
  </si>
  <si>
    <t>20220608 15:43:59.876920 +0100s</t>
  </si>
  <si>
    <t>00304413877TRLO1</t>
  </si>
  <si>
    <t>14:32:31</t>
  </si>
  <si>
    <t>15:43:59</t>
  </si>
  <si>
    <t>20220608 08:57:55.620000 +0100s</t>
  </si>
  <si>
    <t>00304261596TRLO1</t>
  </si>
  <si>
    <t>00105518734ORLO1</t>
  </si>
  <si>
    <t>20220608 08:58:01.502000 +0100s</t>
  </si>
  <si>
    <t>00304261648TRLO1</t>
  </si>
  <si>
    <t>20220608 09:01:02.011000 +0100s</t>
  </si>
  <si>
    <t>00304262816TRLO1</t>
  </si>
  <si>
    <t>20220608 09:04:39.139000 +0100s</t>
  </si>
  <si>
    <t>00304264184TRLO1</t>
  </si>
  <si>
    <t>20220608 09:10:40.127000 +0100s</t>
  </si>
  <si>
    <t>00304266430TRLO1</t>
  </si>
  <si>
    <t>20220608 09:13:49.307000 +0100s</t>
  </si>
  <si>
    <t>00304267714TRLO1</t>
  </si>
  <si>
    <t>20220608 09:16:11.443000 +0100s</t>
  </si>
  <si>
    <t>00304268429TRLO1</t>
  </si>
  <si>
    <t>20220608 09:19:57.035000 +0100s</t>
  </si>
  <si>
    <t>00304269816TRLO1</t>
  </si>
  <si>
    <t>20220608 09:20:01.171000 +0100s</t>
  </si>
  <si>
    <t>00304269841TRLO1</t>
  </si>
  <si>
    <t>20220608 09:21:31.582000 +0100s</t>
  </si>
  <si>
    <t>00304270342TRLO1</t>
  </si>
  <si>
    <t>20220608 09:23:40.647000 +0100s</t>
  </si>
  <si>
    <t>00304271121TRLO1</t>
  </si>
  <si>
    <t>20220608 09:25:24.951000 +0100s</t>
  </si>
  <si>
    <t>00304271760TRLO1</t>
  </si>
  <si>
    <t>20220608 09:28:23.279000 +0100s</t>
  </si>
  <si>
    <t>00304272870TRLO1</t>
  </si>
  <si>
    <t>20220608 09:31:37.573000 +0100s</t>
  </si>
  <si>
    <t>00304273959TRLO1</t>
  </si>
  <si>
    <t>20220608 09:33:58.592000 +0100s</t>
  </si>
  <si>
    <t>00304274741TRLO1</t>
  </si>
  <si>
    <t>20220608 09:33:59.007000 +0100s</t>
  </si>
  <si>
    <t>00304274745TRLO1</t>
  </si>
  <si>
    <t>00304274747TRLO1</t>
  </si>
  <si>
    <t>20220608 09:36:37.011000 +0100s</t>
  </si>
  <si>
    <t>00304275712TRLO1</t>
  </si>
  <si>
    <t>20220608 09:39:28.645000 +0100s</t>
  </si>
  <si>
    <t>00304276582TRLO1</t>
  </si>
  <si>
    <t>20220608 09:43:53.011000 +0100s</t>
  </si>
  <si>
    <t>00304277955TRLO1</t>
  </si>
  <si>
    <t>20220608 09:48:13.011000 +0100s</t>
  </si>
  <si>
    <t>00304279372TRLO1</t>
  </si>
  <si>
    <t>20220608 09:50:40.698000 +0100s</t>
  </si>
  <si>
    <t>00304280259TRLO1</t>
  </si>
  <si>
    <t>20220608 09:56:02.254000 +0100s</t>
  </si>
  <si>
    <t>00304282133TRLO1</t>
  </si>
  <si>
    <t>20220608 10:00:01.844000 +0100s</t>
  </si>
  <si>
    <t>00304283289TRLO1</t>
  </si>
  <si>
    <t>20220608 10:03:40.794000 +0100s</t>
  </si>
  <si>
    <t>00304284623TRLO1</t>
  </si>
  <si>
    <t>20220608 10:05:54.011000 +0100s</t>
  </si>
  <si>
    <t>00304285341TRLO1</t>
  </si>
  <si>
    <t>20220608 10:10:23.764000 +0100s</t>
  </si>
  <si>
    <t>00304286821TRLO1</t>
  </si>
  <si>
    <t>20220608 10:14:25.017000 +0100s</t>
  </si>
  <si>
    <t>00304288379TRLO1</t>
  </si>
  <si>
    <t>20220608 10:17:29.018000 +0100s</t>
  </si>
  <si>
    <t>00304289385TRLO1</t>
  </si>
  <si>
    <t>20220608 10:20:11.319000 +0100s</t>
  </si>
  <si>
    <t>00304290282TRLO1</t>
  </si>
  <si>
    <t>20220608 10:22:42.796000 +0100s</t>
  </si>
  <si>
    <t>00304291170TRLO1</t>
  </si>
  <si>
    <t>20220608 10:25:15.024000 +0100s</t>
  </si>
  <si>
    <t>00304291938TRLO1</t>
  </si>
  <si>
    <t>20220608 10:29:31.317000 +0100s</t>
  </si>
  <si>
    <t>00304293752TRLO1</t>
  </si>
  <si>
    <t>20220608 10:33:35.288000 +0100s</t>
  </si>
  <si>
    <t>00304295861TRLO1</t>
  </si>
  <si>
    <t>20220608 10:36:19.019000 +0100s</t>
  </si>
  <si>
    <t>00304297213TRLO1</t>
  </si>
  <si>
    <t>20220608 10:59:38.840000 +0100s</t>
  </si>
  <si>
    <t>00304307535TRLO1</t>
  </si>
  <si>
    <t>00304307536TRLO1</t>
  </si>
  <si>
    <t>00304307537TRLO1</t>
  </si>
  <si>
    <t>00304307538TRLO1</t>
  </si>
  <si>
    <t>00304307539TRLO1</t>
  </si>
  <si>
    <t>00304307540TRLO1</t>
  </si>
  <si>
    <t>20220608 11:01:34.281000 +0100s</t>
  </si>
  <si>
    <t>00304308257TRLO1</t>
  </si>
  <si>
    <t>20220608 12:00:00.291000 +0100s</t>
  </si>
  <si>
    <t>00304327381TRLO1</t>
  </si>
  <si>
    <t>00304327384TRLO1</t>
  </si>
  <si>
    <t>00304327386TRLO1</t>
  </si>
  <si>
    <t>00304327389TRLO1</t>
  </si>
  <si>
    <t>00304327391TRLO1</t>
  </si>
  <si>
    <t>00304327393TRLO1</t>
  </si>
  <si>
    <t>00304327395TRLO1</t>
  </si>
  <si>
    <t>00304327396TRLO1</t>
  </si>
  <si>
    <t>00304327398TRLO1</t>
  </si>
  <si>
    <t>00304327399TRLO1</t>
  </si>
  <si>
    <t>00304327400TRLO1</t>
  </si>
  <si>
    <t>00304327401TRLO1</t>
  </si>
  <si>
    <t>00304327402TRLO1</t>
  </si>
  <si>
    <t>00304327403TRLO1</t>
  </si>
  <si>
    <t>00304327405TRLO1</t>
  </si>
  <si>
    <t>00304327406TRLO1</t>
  </si>
  <si>
    <t>00304327407TRLO1</t>
  </si>
  <si>
    <t>20220608 12:49:25.754000 +0100s</t>
  </si>
  <si>
    <t>00304341098TRLO1</t>
  </si>
  <si>
    <t>20220608 12:50:26.013000 +0100s</t>
  </si>
  <si>
    <t>00304341374TRLO1</t>
  </si>
  <si>
    <t>20220608 12:57:49.508000 +0100s</t>
  </si>
  <si>
    <t>00304343106TRLO1</t>
  </si>
  <si>
    <t>20220608 13:05:02.790000 +0100s</t>
  </si>
  <si>
    <t>00304344732TRLO1</t>
  </si>
  <si>
    <t>00304344733TRLO1</t>
  </si>
  <si>
    <t>20220608 13:08:34.467000 +0100s</t>
  </si>
  <si>
    <t>00304345505TRLO1</t>
  </si>
  <si>
    <t>20220608 13:11:49.286000 +0100s</t>
  </si>
  <si>
    <t>00304346199TRLO1</t>
  </si>
  <si>
    <t>20220608 13:23:19.250000 +0100s</t>
  </si>
  <si>
    <t>00304348975TRLO1</t>
  </si>
  <si>
    <t>20220608 13:23:19.256000 +0100s</t>
  </si>
  <si>
    <t>00304348976TRLO1</t>
  </si>
  <si>
    <t>00304348978TRLO1</t>
  </si>
  <si>
    <t>00304348979TRLO1</t>
  </si>
  <si>
    <t>20220608 13:23:19.257000 +0100s</t>
  </si>
  <si>
    <t>00304348977TRLO1</t>
  </si>
  <si>
    <t>20220608 13:25:25.042000 +0100s</t>
  </si>
  <si>
    <t>00304349466TRLO1</t>
  </si>
  <si>
    <t>20220608 13:29:19.012000 +0100s</t>
  </si>
  <si>
    <t>00304350438TRLO1</t>
  </si>
  <si>
    <t>20220608 13:31:47.479000 +0100s</t>
  </si>
  <si>
    <t>00304351325TRLO1</t>
  </si>
  <si>
    <t>20220608 13:32:47.312000 +0100s</t>
  </si>
  <si>
    <t>00304351934TRLO1</t>
  </si>
  <si>
    <t>20220608 13:35:09.019000 +0100s</t>
  </si>
  <si>
    <t>00304352800TRLO1</t>
  </si>
  <si>
    <t>20220608 13:46:39.957000 +0100s</t>
  </si>
  <si>
    <t>00304356339TRLO1</t>
  </si>
  <si>
    <t>20220608 13:48:26.044000 +0100s</t>
  </si>
  <si>
    <t>00304356989TRLO1</t>
  </si>
  <si>
    <t>20220608 13:50:44.012000 +0100s</t>
  </si>
  <si>
    <t>00304357691TRLO1</t>
  </si>
  <si>
    <t>20220608 13:53:17.012000 +0100s</t>
  </si>
  <si>
    <t>00304358406TRLO1</t>
  </si>
  <si>
    <t>20220608 13:58:34.425000 +0100s</t>
  </si>
  <si>
    <t>00304360142TRLO1</t>
  </si>
  <si>
    <t>20220608 13:58:34.432000 +0100s</t>
  </si>
  <si>
    <t>00304360143TRLO1</t>
  </si>
  <si>
    <t>20220608 14:00:16.303000 +0100s</t>
  </si>
  <si>
    <t>00304360638TRLO1</t>
  </si>
  <si>
    <t>20220608 14:02:17.554000 +0100s</t>
  </si>
  <si>
    <t>00304361562TRLO1</t>
  </si>
  <si>
    <t>20220608 14:05:13.358000 +0100s</t>
  </si>
  <si>
    <t>00304362621TRLO1</t>
  </si>
  <si>
    <t>20220608 14:07:10.400000 +0100s</t>
  </si>
  <si>
    <t>00304363187TRLO1</t>
  </si>
  <si>
    <t>20220608 14:09:20.017000 +0100s</t>
  </si>
  <si>
    <t>00304363844TRLO1</t>
  </si>
  <si>
    <t>20220608 14:12:46.329000 +0100s</t>
  </si>
  <si>
    <t>00304364926TRLO1</t>
  </si>
  <si>
    <t>20220608 14:17:56.247000 +0100s</t>
  </si>
  <si>
    <t>00304366644TRLO1</t>
  </si>
  <si>
    <t>20220608 14:18:47.121000 +0100s</t>
  </si>
  <si>
    <t>00304366881TRLO1</t>
  </si>
  <si>
    <t>00304366882TRLO1</t>
  </si>
  <si>
    <t>20220608 14:38:58.005000 +0100s</t>
  </si>
  <si>
    <t>00304377980TRLO1</t>
  </si>
  <si>
    <t>20220608 14:39:58.047000 +0100s</t>
  </si>
  <si>
    <t>00304378632TRLO1</t>
  </si>
  <si>
    <t>20220608 14:47:45.200000 +0100s</t>
  </si>
  <si>
    <t>00304382432TRLO1</t>
  </si>
  <si>
    <t>00304382433TRLO1</t>
  </si>
  <si>
    <t>00304382434TRLO1</t>
  </si>
  <si>
    <t>20220608 15:00:27.448000 +0100s</t>
  </si>
  <si>
    <t>00304389247TRLO1</t>
  </si>
  <si>
    <t>00304389248TRLO1</t>
  </si>
  <si>
    <t>00304389249TRLO1</t>
  </si>
  <si>
    <t>00304389250TRLO1</t>
  </si>
  <si>
    <t>00304389251TRLO1</t>
  </si>
  <si>
    <t>00304389252TRLO1</t>
  </si>
  <si>
    <t>00304389253TRLO1</t>
  </si>
  <si>
    <t>00304389254TRLO1</t>
  </si>
  <si>
    <t>00304389255TRLO1</t>
  </si>
  <si>
    <t>00304389256TRLO1</t>
  </si>
  <si>
    <t>00304389257TRLO1</t>
  </si>
  <si>
    <t>00304389258TRLO1</t>
  </si>
  <si>
    <t>00304389259TRLO1</t>
  </si>
  <si>
    <t>00304389260TRLO1</t>
  </si>
  <si>
    <t>20220608 15:02:21.808000 +0100s</t>
  </si>
  <si>
    <t>00304390436TRLO1</t>
  </si>
  <si>
    <t>20220608 15:04:46.932000 +0100s</t>
  </si>
  <si>
    <t>00304391826TRLO1</t>
  </si>
  <si>
    <t>20220608 15:07:07.236000 +0100s</t>
  </si>
  <si>
    <t>00304393475TRLO1</t>
  </si>
  <si>
    <t>20220608 15:08:49.721000 +0100s</t>
  </si>
  <si>
    <t>00304394615TRLO1</t>
  </si>
  <si>
    <t>20220608 15:11:09.012000 +0100s</t>
  </si>
  <si>
    <t>00304396062TRLO1</t>
  </si>
  <si>
    <t>20220608 15:13:21.552000 +0100s</t>
  </si>
  <si>
    <t>00304397418TRLO1</t>
  </si>
  <si>
    <t>20220608 15:40:28.522000 +0100s</t>
  </si>
  <si>
    <t>00304412353TRLO1</t>
  </si>
  <si>
    <t>00304412354TRLO1</t>
  </si>
  <si>
    <t>00304412355TRLO1</t>
  </si>
  <si>
    <t>00304412356TRLO1</t>
  </si>
  <si>
    <t>00304412357TRLO1</t>
  </si>
  <si>
    <t>00304412358TRLO1</t>
  </si>
  <si>
    <t>00304412359TRLO1</t>
  </si>
  <si>
    <t>00304412360TRLO1</t>
  </si>
  <si>
    <t>00304412361TRLO1</t>
  </si>
  <si>
    <t>00304412362TRLO1</t>
  </si>
  <si>
    <t>00304412363TRLO1</t>
  </si>
  <si>
    <t>00304412364TRLO1</t>
  </si>
  <si>
    <t>00304412366TRLO1</t>
  </si>
  <si>
    <t>00304412367TRLO1</t>
  </si>
  <si>
    <t>00304412368TRLO1</t>
  </si>
  <si>
    <t>00304412369TRLO1</t>
  </si>
  <si>
    <t>00304412370TRLO1</t>
  </si>
  <si>
    <t>00304412371TRLO1</t>
  </si>
  <si>
    <t>00304412372TRLO1</t>
  </si>
  <si>
    <t>20220608 15:43:11.859000 +0100s</t>
  </si>
  <si>
    <t>00304413472TRLO1</t>
  </si>
  <si>
    <t>20220608 15:46:05.076000 +0100s</t>
  </si>
  <si>
    <t>00304414741TRLO1</t>
  </si>
  <si>
    <t>20220608 15:48:20.955000 +0100s</t>
  </si>
  <si>
    <t>00304415722TRLO1</t>
  </si>
  <si>
    <t>20220608 15:49:54.766000 +0100s</t>
  </si>
  <si>
    <t>00304416707TRLO1</t>
  </si>
  <si>
    <t>20220608 15:49:54.782000 +0100s</t>
  </si>
  <si>
    <t>00304416708TRLO1</t>
  </si>
  <si>
    <t>20220608 15:52:21.014000 +0100s</t>
  </si>
  <si>
    <t>00304417873TRLO1</t>
  </si>
  <si>
    <t>20220608 15:54:40.454000 +0100s</t>
  </si>
  <si>
    <t>00304418776TRLO1</t>
  </si>
  <si>
    <t>20220608 15:56:20.016000 +0100s</t>
  </si>
  <si>
    <t>00304419387TRLO1</t>
  </si>
  <si>
    <t>20220608 15:58:33.013000 +0100s</t>
  </si>
  <si>
    <t>00304420298TRLO1</t>
  </si>
  <si>
    <t>20220608 15:58:33.030000 +0100s</t>
  </si>
  <si>
    <t>00304420299TRLO1</t>
  </si>
  <si>
    <t>20220608 16:00:32.011000 +0100s</t>
  </si>
  <si>
    <t>00304421354TRLO1</t>
  </si>
  <si>
    <t>20220608 16:02:35.214000 +0100s</t>
  </si>
  <si>
    <t>00304422351TRLO1</t>
  </si>
  <si>
    <t>20220608 16:04:46.012000 +0100s</t>
  </si>
  <si>
    <t>00304423165TRLO1</t>
  </si>
  <si>
    <t>00304423166TRLO1</t>
  </si>
  <si>
    <t>20220608 16:06:52.330000 +0100s</t>
  </si>
  <si>
    <t>00304424117TRLO1</t>
  </si>
  <si>
    <t>20220608 16:09:06.012000 +0100s</t>
  </si>
  <si>
    <t>00304424930TRLO1</t>
  </si>
  <si>
    <t>20220608 16:10:55.171000 +0100s</t>
  </si>
  <si>
    <t>00304425773TRLO1</t>
  </si>
  <si>
    <t>20220608 16:12:53.585000 +0100s</t>
  </si>
  <si>
    <t>00304426529TRLO1</t>
  </si>
  <si>
    <t>20220608 16:14:33.331000 +0100s</t>
  </si>
  <si>
    <t>00304427235TRLO1</t>
  </si>
  <si>
    <t>20220608 16:24:35.488000 +0100s</t>
  </si>
  <si>
    <t>00304432731TRLO1</t>
  </si>
  <si>
    <t>20220608 16:24:42.013000 +0100s</t>
  </si>
  <si>
    <t>00304432828TRLO1</t>
  </si>
  <si>
    <t>20220608 16:24:42.030000 +0100s</t>
  </si>
  <si>
    <t>00304432829TRLO1</t>
  </si>
  <si>
    <t>20220608 16:26:01.476000 +0100s</t>
  </si>
  <si>
    <t>00304433490TRLO1</t>
  </si>
  <si>
    <t>ENALCHSA</t>
  </si>
  <si>
    <t>00304434500TRLO1</t>
  </si>
  <si>
    <t>00105516580ORLO1</t>
  </si>
  <si>
    <t xml:space="preserve">20220608 16:27:50.523570 +0000 </t>
  </si>
  <si>
    <t>08:57:55</t>
  </si>
  <si>
    <t>08:58:01</t>
  </si>
  <si>
    <t>09:01:02</t>
  </si>
  <si>
    <t>09:04:39</t>
  </si>
  <si>
    <t>09:10:40</t>
  </si>
  <si>
    <t>09:13:49</t>
  </si>
  <si>
    <t>09:16:11</t>
  </si>
  <si>
    <t>09:19:57</t>
  </si>
  <si>
    <t>09:20:01</t>
  </si>
  <si>
    <t>09:21:31</t>
  </si>
  <si>
    <t>09:23:40</t>
  </si>
  <si>
    <t>09:25:24</t>
  </si>
  <si>
    <t>09:28:23</t>
  </si>
  <si>
    <t>09:31:37</t>
  </si>
  <si>
    <t>09:33:59</t>
  </si>
  <si>
    <t>09:36:37</t>
  </si>
  <si>
    <t>09:39:28</t>
  </si>
  <si>
    <t>09:43:53</t>
  </si>
  <si>
    <t>09:48:13</t>
  </si>
  <si>
    <t>09:50:40</t>
  </si>
  <si>
    <t>09:56:02</t>
  </si>
  <si>
    <t>10:00:01</t>
  </si>
  <si>
    <t>10:03:40</t>
  </si>
  <si>
    <t>10:05:54</t>
  </si>
  <si>
    <t>10:10:23</t>
  </si>
  <si>
    <t>10:14:25</t>
  </si>
  <si>
    <t>10:17:29</t>
  </si>
  <si>
    <t>10:20:11</t>
  </si>
  <si>
    <t>10:22:42</t>
  </si>
  <si>
    <t>10:25:15</t>
  </si>
  <si>
    <t>10:29:31</t>
  </si>
  <si>
    <t>10:33:35</t>
  </si>
  <si>
    <t>10:36:19</t>
  </si>
  <si>
    <t>10:59:38</t>
  </si>
  <si>
    <t>11:01:34</t>
  </si>
  <si>
    <t>12:00:00</t>
  </si>
  <si>
    <t>12:49:25</t>
  </si>
  <si>
    <t>12:50:26</t>
  </si>
  <si>
    <t>12:57:49</t>
  </si>
  <si>
    <t>13:05:02</t>
  </si>
  <si>
    <t>13:08:34</t>
  </si>
  <si>
    <t>13:11:49</t>
  </si>
  <si>
    <t>13:23:19</t>
  </si>
  <si>
    <t>13:25:25</t>
  </si>
  <si>
    <t>13:29:19</t>
  </si>
  <si>
    <t>13:32:47</t>
  </si>
  <si>
    <t>13:35:09</t>
  </si>
  <si>
    <t>13:46:39</t>
  </si>
  <si>
    <t>13:48:26</t>
  </si>
  <si>
    <t>13:50:44</t>
  </si>
  <si>
    <t>13:53:17</t>
  </si>
  <si>
    <t>13:58:34</t>
  </si>
  <si>
    <t>14:00:16</t>
  </si>
  <si>
    <t>14:02:17</t>
  </si>
  <si>
    <t>14:05:13</t>
  </si>
  <si>
    <t>14:07:10</t>
  </si>
  <si>
    <t>14:09:20</t>
  </si>
  <si>
    <t>14:12:46</t>
  </si>
  <si>
    <t>14:17:56</t>
  </si>
  <si>
    <t>14:18:47</t>
  </si>
  <si>
    <t>14:38:58</t>
  </si>
  <si>
    <t>14:39:58</t>
  </si>
  <si>
    <t>14:47:45</t>
  </si>
  <si>
    <t>15:00:27</t>
  </si>
  <si>
    <t>15:02:21</t>
  </si>
  <si>
    <t>15:04:46</t>
  </si>
  <si>
    <t>15:07:07</t>
  </si>
  <si>
    <t>15:08:49</t>
  </si>
  <si>
    <t>15:11:09</t>
  </si>
  <si>
    <t>15:13:21</t>
  </si>
  <si>
    <t>15:40:28</t>
  </si>
  <si>
    <t>15:43:11</t>
  </si>
  <si>
    <t>15:46:05</t>
  </si>
  <si>
    <t>15:48:20</t>
  </si>
  <si>
    <t>15:49:54</t>
  </si>
  <si>
    <t>15:52:21</t>
  </si>
  <si>
    <t>15:54:40</t>
  </si>
  <si>
    <t>15:56:20</t>
  </si>
  <si>
    <t>16:00:32</t>
  </si>
  <si>
    <t>16:04:46</t>
  </si>
  <si>
    <t>16:06:52</t>
  </si>
  <si>
    <t>16:12:53</t>
  </si>
  <si>
    <t>16:14:33</t>
  </si>
  <si>
    <t>16:24:42</t>
  </si>
  <si>
    <t>16:26:01</t>
  </si>
  <si>
    <t>16:27:50</t>
  </si>
  <si>
    <t>20220608 08:32:53.017000 +0100s</t>
  </si>
  <si>
    <t>00304249416TRLO1</t>
  </si>
  <si>
    <t>20220608 08:35:25.768000 +0100s</t>
  </si>
  <si>
    <t>00304250896TRLO1</t>
  </si>
  <si>
    <t>20220608 08:37:47.302000 +0100s</t>
  </si>
  <si>
    <t>00304252416TRLO1</t>
  </si>
  <si>
    <t>00304252417TRLO1</t>
  </si>
  <si>
    <t>20220608 08:39:35.708000 +0100s</t>
  </si>
  <si>
    <t>00304253514TRLO1</t>
  </si>
  <si>
    <t>20220608 08:41:27.998000 +0100s</t>
  </si>
  <si>
    <t>00304254723TRLO1</t>
  </si>
  <si>
    <t>20220608 08:43:01.616000 +0100s</t>
  </si>
  <si>
    <t>00304255251TRLO1</t>
  </si>
  <si>
    <t>20220608 08:44:49.101000 +0100s</t>
  </si>
  <si>
    <t>00304255874TRLO1</t>
  </si>
  <si>
    <t>20220608 08:47:01.007000 +0100s</t>
  </si>
  <si>
    <t>00304256847TRLO1</t>
  </si>
  <si>
    <t>20220608 08:49:34.971000 +0100s</t>
  </si>
  <si>
    <t>00304258155TRLO1</t>
  </si>
  <si>
    <t>20220608 08:51:23.852000 +0100s</t>
  </si>
  <si>
    <t>00304259035TRLO1</t>
  </si>
  <si>
    <t>20220608 08:53:08.408000 +0100s</t>
  </si>
  <si>
    <t>00304259646TRLO1</t>
  </si>
  <si>
    <t>00304259647TRLO1</t>
  </si>
  <si>
    <t>00304259648TRLO1</t>
  </si>
  <si>
    <t>00304259649TRLO1</t>
  </si>
  <si>
    <t>00304259650TRLO1</t>
  </si>
  <si>
    <t>00304259651TRLO1</t>
  </si>
  <si>
    <t>00304259652TRLO1</t>
  </si>
  <si>
    <t>20220608 08:57:04.138000 +0100s</t>
  </si>
  <si>
    <t>00304261111TRLO1</t>
  </si>
  <si>
    <t>00304261112TRLO1</t>
  </si>
  <si>
    <t>20220608 08:57:56.004000 +0100s</t>
  </si>
  <si>
    <t>00304261599TRLO1</t>
  </si>
  <si>
    <t>20220608 09:00:09.003000 +0100s</t>
  </si>
  <si>
    <t>00304262539TRLO1</t>
  </si>
  <si>
    <t>20220608 09:00:09.004000 +0100s</t>
  </si>
  <si>
    <t>00304262540TRLO1</t>
  </si>
  <si>
    <t>20220608 09:02:08.839000 +0100s</t>
  </si>
  <si>
    <t>00304263265TRLO1</t>
  </si>
  <si>
    <t>20220608 09:04:12.877000 +0100s</t>
  </si>
  <si>
    <t>00304264055TRLO1</t>
  </si>
  <si>
    <t>20220608 09:06:41.868000 +0100s</t>
  </si>
  <si>
    <t>00304264927TRLO1</t>
  </si>
  <si>
    <t>20220608 09:09:14.933000 +0100s</t>
  </si>
  <si>
    <t>00304265884TRLO1</t>
  </si>
  <si>
    <t>20220608 09:11:21.005000 +0100s</t>
  </si>
  <si>
    <t>00304266822TRLO1</t>
  </si>
  <si>
    <t>20220608 09:13:51.004000 +0100s</t>
  </si>
  <si>
    <t>00304267719TRLO1</t>
  </si>
  <si>
    <t>20220608 09:17:00.159000 +0100s</t>
  </si>
  <si>
    <t>00304268752TRLO1</t>
  </si>
  <si>
    <t>20220608 09:20:11.075000 +0100s</t>
  </si>
  <si>
    <t>00304269943TRLO1</t>
  </si>
  <si>
    <t>20220608 09:22:30.429000 +0100s</t>
  </si>
  <si>
    <t>00304270730TRLO1</t>
  </si>
  <si>
    <t>20220608 09:24:41.680000 +0100s</t>
  </si>
  <si>
    <t>00304271529TRLO1</t>
  </si>
  <si>
    <t>20220608 09:27:21.004000 +0100s</t>
  </si>
  <si>
    <t>00304272486TRLO1</t>
  </si>
  <si>
    <t>20220608 09:30:56.371000 +0100s</t>
  </si>
  <si>
    <t>00304273727TRLO1</t>
  </si>
  <si>
    <t>20220608 09:33:59.002000 +0100s</t>
  </si>
  <si>
    <t>00304274743TRLO1</t>
  </si>
  <si>
    <t>20220608 09:33:59.003000 +0100s</t>
  </si>
  <si>
    <t>00304274744TRLO1</t>
  </si>
  <si>
    <t>20220608 09:35:57.160000 +0100s</t>
  </si>
  <si>
    <t>00304275440TRLO1</t>
  </si>
  <si>
    <t>20220608 09:38:43.936000 +0100s</t>
  </si>
  <si>
    <t>00304276368TRLO1</t>
  </si>
  <si>
    <t>20220608 09:41:04.002000 +0100s</t>
  </si>
  <si>
    <t>00304277104TRLO1</t>
  </si>
  <si>
    <t>20220608 09:43:38.991000 +0100s</t>
  </si>
  <si>
    <t>00304277866TRLO1</t>
  </si>
  <si>
    <t>20220608 09:46:10.010000 +0100s</t>
  </si>
  <si>
    <t>00304278756TRLO1</t>
  </si>
  <si>
    <t>20220608 09:50:29.002000 +0100s</t>
  </si>
  <si>
    <t>00304280194TRLO1</t>
  </si>
  <si>
    <t>20220608 09:52:56.468000 +0100s</t>
  </si>
  <si>
    <t>00304281036TRLO1</t>
  </si>
  <si>
    <t>00304281037TRLO1</t>
  </si>
  <si>
    <t>20220608 09:55:58.192000 +0100s</t>
  </si>
  <si>
    <t>00304282101TRLO1</t>
  </si>
  <si>
    <t>20220608 09:58:44.003000 +0100s</t>
  </si>
  <si>
    <t>00304282894TRLO1</t>
  </si>
  <si>
    <t>20220608 10:01:18.387000 +0100s</t>
  </si>
  <si>
    <t>00304283673TRLO1</t>
  </si>
  <si>
    <t>20220608 10:03:15.436000 +0100s</t>
  </si>
  <si>
    <t>00304284465TRLO1</t>
  </si>
  <si>
    <t>20220608 10:05:24.003000 +0100s</t>
  </si>
  <si>
    <t>00304285194TRLO1</t>
  </si>
  <si>
    <t>20220608 10:08:00.817000 +0100s</t>
  </si>
  <si>
    <t>00304286081TRLO1</t>
  </si>
  <si>
    <t>20220608 10:10:11.660000 +0100s</t>
  </si>
  <si>
    <t>00304286773TRLO1</t>
  </si>
  <si>
    <t>20220608 10:12:32.507000 +0100s</t>
  </si>
  <si>
    <t>00304287573TRLO1</t>
  </si>
  <si>
    <t>20220608 10:14:35.167000 +0100s</t>
  </si>
  <si>
    <t>00304288427TRLO1</t>
  </si>
  <si>
    <t>20220608 10:17:04.521000 +0100s</t>
  </si>
  <si>
    <t>00304289264TRLO1</t>
  </si>
  <si>
    <t>20220608 10:18:59.003000 +0100s</t>
  </si>
  <si>
    <t>00304289805TRLO1</t>
  </si>
  <si>
    <t>20220608 10:21:15.787000 +0100s</t>
  </si>
  <si>
    <t>00304290686TRLO1</t>
  </si>
  <si>
    <t>20220608 10:23:10.011000 +0100s</t>
  </si>
  <si>
    <t>00304291309TRLO1</t>
  </si>
  <si>
    <t>20220608 10:25:39.586000 +0100s</t>
  </si>
  <si>
    <t>00304292063TRLO1</t>
  </si>
  <si>
    <t>20220608 10:27:47.004000 +0100s</t>
  </si>
  <si>
    <t>00304293043TRLO1</t>
  </si>
  <si>
    <t>20220608 10:29:58.794000 +0100s</t>
  </si>
  <si>
    <t>00304293933TRLO1</t>
  </si>
  <si>
    <t>20220608 10:32:10.224000 +0100s</t>
  </si>
  <si>
    <t>00304295163TRLO1</t>
  </si>
  <si>
    <t>20220608 10:34:53.004000 +0100s</t>
  </si>
  <si>
    <t>00304296455TRLO1</t>
  </si>
  <si>
    <t>20220608 10:37:29.003000 +0100s</t>
  </si>
  <si>
    <t>00304297767TRLO1</t>
  </si>
  <si>
    <t>20220608 10:41:14.723000 +0100s</t>
  </si>
  <si>
    <t>00304299352TRLO1</t>
  </si>
  <si>
    <t>20220608 10:44:31.141000 +0100s</t>
  </si>
  <si>
    <t>00304300864TRLO1</t>
  </si>
  <si>
    <t>20220608 10:48:12.005000 +0100s</t>
  </si>
  <si>
    <t>00304302557TRLO1</t>
  </si>
  <si>
    <t>20220608 10:49:43.005000 +0100s</t>
  </si>
  <si>
    <t>00304303124TRLO1</t>
  </si>
  <si>
    <t>20220608 10:51:29.684000 +0100s</t>
  </si>
  <si>
    <t>00304304011TRLO1</t>
  </si>
  <si>
    <t>20220608 10:53:08.442000 +0100s</t>
  </si>
  <si>
    <t>00304304769TRLO1</t>
  </si>
  <si>
    <t>20220608 10:55:13.121000 +0100s</t>
  </si>
  <si>
    <t>00304305668TRLO1</t>
  </si>
  <si>
    <t>20220608 10:58:20.194000 +0100s</t>
  </si>
  <si>
    <t>00304306976TRLO1</t>
  </si>
  <si>
    <t>20220608 10:59:35.012000 +0100s</t>
  </si>
  <si>
    <t>00304307512TRLO1</t>
  </si>
  <si>
    <t>20220608 10:59:39.501000 +0100s</t>
  </si>
  <si>
    <t>00304307548TRLO1</t>
  </si>
  <si>
    <t>00304307549TRLO1</t>
  </si>
  <si>
    <t>00304307550TRLO1</t>
  </si>
  <si>
    <t>20220608 10:59:39.502000 +0100s</t>
  </si>
  <si>
    <t>00304307551TRLO1</t>
  </si>
  <si>
    <t>20220608 11:01:31.060000 +0100s</t>
  </si>
  <si>
    <t>00304308222TRLO1</t>
  </si>
  <si>
    <t>20220608 11:05:43.003000 +0100s</t>
  </si>
  <si>
    <t>00304309594TRLO1</t>
  </si>
  <si>
    <t>20220608 11:09:29.313000 +0100s</t>
  </si>
  <si>
    <t>00304310961TRLO1</t>
  </si>
  <si>
    <t>20220608 11:14:59.676000 +0100s</t>
  </si>
  <si>
    <t>00304313028TRLO1</t>
  </si>
  <si>
    <t>20220608 11:20:47.004000 +0100s</t>
  </si>
  <si>
    <t>00304314746TRLO1</t>
  </si>
  <si>
    <t>20220608 11:25:29.292000 +0100s</t>
  </si>
  <si>
    <t>00304316025TRLO1</t>
  </si>
  <si>
    <t>20220608 11:29:29.150000 +0100s</t>
  </si>
  <si>
    <t>00304317501TRLO1</t>
  </si>
  <si>
    <t>20220608 11:31:06.006000 +0100s</t>
  </si>
  <si>
    <t>00304318122TRLO1</t>
  </si>
  <si>
    <t>20220608 11:32:24.005000 +0100s</t>
  </si>
  <si>
    <t>00304318491TRLO1</t>
  </si>
  <si>
    <t>20220608 11:34:47.106000 +0100s</t>
  </si>
  <si>
    <t>00304319253TRLO1</t>
  </si>
  <si>
    <t>20220608 11:36:55.010000 +0100s</t>
  </si>
  <si>
    <t>00304319843TRLO1</t>
  </si>
  <si>
    <t>20220608 11:37:36.006000 +0100s</t>
  </si>
  <si>
    <t>00304320030TRLO1</t>
  </si>
  <si>
    <t>20220608 12:00:00.287000 +0100s</t>
  </si>
  <si>
    <t>00304327356TRLO1</t>
  </si>
  <si>
    <t>00304327359TRLO1</t>
  </si>
  <si>
    <t>00304327360TRLO1</t>
  </si>
  <si>
    <t>00304327361TRLO1</t>
  </si>
  <si>
    <t>00304327362TRLO1</t>
  </si>
  <si>
    <t>00304327363TRLO1</t>
  </si>
  <si>
    <t>00304327365TRLO1</t>
  </si>
  <si>
    <t>20220608 12:00:00.288000 +0100s</t>
  </si>
  <si>
    <t>00304327364TRLO1</t>
  </si>
  <si>
    <t>00304327366TRLO1</t>
  </si>
  <si>
    <t>00304327367TRLO1</t>
  </si>
  <si>
    <t>00304327368TRLO1</t>
  </si>
  <si>
    <t>00304327370TRLO1</t>
  </si>
  <si>
    <t>00304327372TRLO1</t>
  </si>
  <si>
    <t>00304327373TRLO1</t>
  </si>
  <si>
    <t>00304327374TRLO1</t>
  </si>
  <si>
    <t>00304327375TRLO1</t>
  </si>
  <si>
    <t>00304327376TRLO1</t>
  </si>
  <si>
    <t>00304327378TRLO1</t>
  </si>
  <si>
    <t>00304327382TRLO1</t>
  </si>
  <si>
    <t>00304327383TRLO1</t>
  </si>
  <si>
    <t>00304327385TRLO1</t>
  </si>
  <si>
    <t>00304327387TRLO1</t>
  </si>
  <si>
    <t>20220608 12:49:23.126000 +0100s</t>
  </si>
  <si>
    <t>00304341082TRLO1</t>
  </si>
  <si>
    <t>00304341083TRLO1</t>
  </si>
  <si>
    <t>00304341084TRLO1</t>
  </si>
  <si>
    <t>00304341085TRLO1</t>
  </si>
  <si>
    <t>20220608 12:49:24.239000 +0100s</t>
  </si>
  <si>
    <t>00304341095TRLO1</t>
  </si>
  <si>
    <t>20220608 12:50:26.639000 +0100s</t>
  </si>
  <si>
    <t>00304341380TRLO1</t>
  </si>
  <si>
    <t>00304341381TRLO1</t>
  </si>
  <si>
    <t>00304341382TRLO1</t>
  </si>
  <si>
    <t>20220608 12:50:54.655000 +0100s</t>
  </si>
  <si>
    <t>00304341464TRLO1</t>
  </si>
  <si>
    <t>00304341465TRLO1</t>
  </si>
  <si>
    <t>20220608 12:52:01.004000 +0100s</t>
  </si>
  <si>
    <t>00304341745TRLO1</t>
  </si>
  <si>
    <t>00304341746TRLO1</t>
  </si>
  <si>
    <t>20220608 12:53:51.967000 +0100s</t>
  </si>
  <si>
    <t>00304342136TRLO1</t>
  </si>
  <si>
    <t>00304342137TRLO1</t>
  </si>
  <si>
    <t>00304342138TRLO1</t>
  </si>
  <si>
    <t>20220608 12:54:53.826000 +0100s</t>
  </si>
  <si>
    <t>00304342375TRLO1</t>
  </si>
  <si>
    <t>00304342376TRLO1</t>
  </si>
  <si>
    <t>20220608 12:55:55.842000 +0100s</t>
  </si>
  <si>
    <t>00304342628TRLO1</t>
  </si>
  <si>
    <t>20220608 12:57:39.404000 +0100s</t>
  </si>
  <si>
    <t>00304343067TRLO1</t>
  </si>
  <si>
    <t>00304343068TRLO1</t>
  </si>
  <si>
    <t>20220608 12:59:21.898000 +0100s</t>
  </si>
  <si>
    <t>00304343424TRLO1</t>
  </si>
  <si>
    <t>20220608 13:00:38.070000 +0100s</t>
  </si>
  <si>
    <t>00304343768TRLO1</t>
  </si>
  <si>
    <t>20220608 13:03:57.485000 +0100s</t>
  </si>
  <si>
    <t>00304344455TRLO1</t>
  </si>
  <si>
    <t>00304344456TRLO1</t>
  </si>
  <si>
    <t>20220608 13:05:43.399000 +0100s</t>
  </si>
  <si>
    <t>00304344883TRLO1</t>
  </si>
  <si>
    <t>20220608 13:08:15.341000 +0100s</t>
  </si>
  <si>
    <t>00304345446TRLO1</t>
  </si>
  <si>
    <t>00304345447TRLO1</t>
  </si>
  <si>
    <t>20220608 13:10:20.997000 +0100s</t>
  </si>
  <si>
    <t>00304345926TRLO1</t>
  </si>
  <si>
    <t>00304345927TRLO1</t>
  </si>
  <si>
    <t>20220608 13:13:46.004000 +0100s</t>
  </si>
  <si>
    <t>00304346664TRLO1</t>
  </si>
  <si>
    <t>00304346665TRLO1</t>
  </si>
  <si>
    <t>00304346666TRLO1</t>
  </si>
  <si>
    <t>20220608 13:14:32.003000 +0100s</t>
  </si>
  <si>
    <t>00304346853TRLO1</t>
  </si>
  <si>
    <t>20220608 13:23:24.003000 +0100s</t>
  </si>
  <si>
    <t>00304348995TRLO1</t>
  </si>
  <si>
    <t>20220608 13:24:47.882000 +0100s</t>
  </si>
  <si>
    <t>00304349321TRLO1</t>
  </si>
  <si>
    <t>20220608 13:27:23.003000 +0100s</t>
  </si>
  <si>
    <t>00304349899TRLO1</t>
  </si>
  <si>
    <t>00304349900TRLO1</t>
  </si>
  <si>
    <t>20220608 13:30:24.998000 +0100s</t>
  </si>
  <si>
    <t>00304350877TRLO1</t>
  </si>
  <si>
    <t>00304350878TRLO1</t>
  </si>
  <si>
    <t>20220608 13:31:12.116000 +0100s</t>
  </si>
  <si>
    <t>00304351134TRLO1</t>
  </si>
  <si>
    <t>20220608 13:32:22.678000 +0100s</t>
  </si>
  <si>
    <t>00304351540TRLO1</t>
  </si>
  <si>
    <t>00304351541TRLO1</t>
  </si>
  <si>
    <t>00304351542TRLO1</t>
  </si>
  <si>
    <t>00304351543TRLO1</t>
  </si>
  <si>
    <t>20220608 13:32:47.301000 +0100s</t>
  </si>
  <si>
    <t>00304351921TRLO1</t>
  </si>
  <si>
    <t>20220608 13:32:47.309000 +0100s</t>
  </si>
  <si>
    <t>00304351935TRLO1</t>
  </si>
  <si>
    <t>00304351936TRLO1</t>
  </si>
  <si>
    <t>00304351937TRLO1</t>
  </si>
  <si>
    <t>00304351938TRLO1</t>
  </si>
  <si>
    <t>00304351939TRLO1</t>
  </si>
  <si>
    <t>00304351940TRLO1</t>
  </si>
  <si>
    <t>00304351941TRLO1</t>
  </si>
  <si>
    <t>20220608 13:35:11.613000 +0100s</t>
  </si>
  <si>
    <t>00304352814TRLO1</t>
  </si>
  <si>
    <t>20220608 13:37:16.004000 +0100s</t>
  </si>
  <si>
    <t>00304353416TRLO1</t>
  </si>
  <si>
    <t>20220608 13:41:49.875000 +0100s</t>
  </si>
  <si>
    <t>00304354788TRLO1</t>
  </si>
  <si>
    <t>00304354789TRLO1</t>
  </si>
  <si>
    <t>00304354790TRLO1</t>
  </si>
  <si>
    <t>00304354791TRLO1</t>
  </si>
  <si>
    <t>00304354792TRLO1</t>
  </si>
  <si>
    <t>00304354793TRLO1</t>
  </si>
  <si>
    <t>00304354794TRLO1</t>
  </si>
  <si>
    <t>20220608 13:43:58.976000 +0100s</t>
  </si>
  <si>
    <t>00304355405TRLO1</t>
  </si>
  <si>
    <t>20220608 13:44:48.974000 +0100s</t>
  </si>
  <si>
    <t>00304355780TRLO1</t>
  </si>
  <si>
    <t>00304355781TRLO1</t>
  </si>
  <si>
    <t>20220608 13:46:34.003000 +0100s</t>
  </si>
  <si>
    <t>00304356317TRLO1</t>
  </si>
  <si>
    <t>00304356318TRLO1</t>
  </si>
  <si>
    <t>00304356319TRLO1</t>
  </si>
  <si>
    <t>00304356320TRLO1</t>
  </si>
  <si>
    <t>20220608 13:47:12.915000 +0100s</t>
  </si>
  <si>
    <t>00304356527TRLO1</t>
  </si>
  <si>
    <t>00304356528TRLO1</t>
  </si>
  <si>
    <t>20220608 13:47:56.124000 +0100s</t>
  </si>
  <si>
    <t>00304356748TRLO1</t>
  </si>
  <si>
    <t>00304356749TRLO1</t>
  </si>
  <si>
    <t>20220608 13:48:39.177000 +0100s</t>
  </si>
  <si>
    <t>00304357067TRLO1</t>
  </si>
  <si>
    <t>00304357068TRLO1</t>
  </si>
  <si>
    <t>00304357069TRLO1</t>
  </si>
  <si>
    <t>20220608 13:49:11.510739 +0100s</t>
  </si>
  <si>
    <t>00304357259TRLO1</t>
  </si>
  <si>
    <t>20220608 13:50:07.776000 +0100s</t>
  </si>
  <si>
    <t>00304357491TRLO1</t>
  </si>
  <si>
    <t>20220608 13:52:39.051000 +0100s</t>
  </si>
  <si>
    <t>00304358223TRLO1</t>
  </si>
  <si>
    <t>20220608 13:54:52.004000 +0100s</t>
  </si>
  <si>
    <t>00304359069TRLO1</t>
  </si>
  <si>
    <t>00304359070TRLO1</t>
  </si>
  <si>
    <t>00304359071TRLO1</t>
  </si>
  <si>
    <t>20220608 13:57:12.754000 +0100s</t>
  </si>
  <si>
    <t>00304359764TRLO1</t>
  </si>
  <si>
    <t>00304359765TRLO1</t>
  </si>
  <si>
    <t>20220608 13:58:59.081000 +0100s</t>
  </si>
  <si>
    <t>00304360247TRLO1</t>
  </si>
  <si>
    <t>20220608 14:01:10.763000 +0100s</t>
  </si>
  <si>
    <t>00304360976TRLO1</t>
  </si>
  <si>
    <t>00304360977TRLO1</t>
  </si>
  <si>
    <t>20220608 14:03:45.937000 +0100s</t>
  </si>
  <si>
    <t>00304362079TRLO1</t>
  </si>
  <si>
    <t>00304362080TRLO1</t>
  </si>
  <si>
    <t>20220608 14:06:15.074000 +0100s</t>
  </si>
  <si>
    <t>00304362912TRLO1</t>
  </si>
  <si>
    <t>00304362913TRLO1</t>
  </si>
  <si>
    <t>20220608 14:08:41.005000 +0100s</t>
  </si>
  <si>
    <t>00304363654TRLO1</t>
  </si>
  <si>
    <t>00304363655TRLO1</t>
  </si>
  <si>
    <t>20220608 14:09:50.120000 +0100s</t>
  </si>
  <si>
    <t>00304364009TRLO1</t>
  </si>
  <si>
    <t>00304364010TRLO1</t>
  </si>
  <si>
    <t>20220608 14:10:30.009000 +0100s</t>
  </si>
  <si>
    <t>00304364289TRLO1</t>
  </si>
  <si>
    <t>20220608 14:13:52.003000 +0100s</t>
  </si>
  <si>
    <t>00304365221TRLO1</t>
  </si>
  <si>
    <t>00304365222TRLO1</t>
  </si>
  <si>
    <t>20220608 14:15:54.252000 +0100s</t>
  </si>
  <si>
    <t>00304365979TRLO1</t>
  </si>
  <si>
    <t>20220608 14:16:25.445000 +0100s</t>
  </si>
  <si>
    <t>00304366135TRLO1</t>
  </si>
  <si>
    <t>20220608 14:17:37.633000 +0100s</t>
  </si>
  <si>
    <t>00304366589TRLO1</t>
  </si>
  <si>
    <t>00304366590TRLO1</t>
  </si>
  <si>
    <t>00304366591TRLO1</t>
  </si>
  <si>
    <t>20220608 14:18:47.118000 +0100s</t>
  </si>
  <si>
    <t>00304366877TRLO1</t>
  </si>
  <si>
    <t>00304366878TRLO1</t>
  </si>
  <si>
    <t>00304366879TRLO1</t>
  </si>
  <si>
    <t>00304366880TRLO1</t>
  </si>
  <si>
    <t>20220608 14:27:08.801000 +0100s</t>
  </si>
  <si>
    <t>00304369463TRLO1</t>
  </si>
  <si>
    <t>20220608 14:27:49.063000 +0100s</t>
  </si>
  <si>
    <t>00304369728TRLO1</t>
  </si>
  <si>
    <t>20220608 14:29:50.701000 +0100s</t>
  </si>
  <si>
    <t>00304370994TRLO1</t>
  </si>
  <si>
    <t>20220608 14:30:32.004000 +0100s</t>
  </si>
  <si>
    <t>00304371650TRLO1</t>
  </si>
  <si>
    <t>20220608 14:30:57.474000 +0100s</t>
  </si>
  <si>
    <t>00304371865TRLO1</t>
  </si>
  <si>
    <t>00304371866TRLO1</t>
  </si>
  <si>
    <t>20220608 14:31:20.846000 +0100s</t>
  </si>
  <si>
    <t>00304372234TRLO1</t>
  </si>
  <si>
    <t>20220608 14:31:43.574000 +0100s</t>
  </si>
  <si>
    <t>00304372444TRLO1</t>
  </si>
  <si>
    <t>20220608 14:32:46.004000 +0100s</t>
  </si>
  <si>
    <t>00304373183TRLO1</t>
  </si>
  <si>
    <t>00304373184TRLO1</t>
  </si>
  <si>
    <t>20220608 14:33:08.306000 +0100s</t>
  </si>
  <si>
    <t>00304373476TRLO1</t>
  </si>
  <si>
    <t>20220608 14:33:34.215000 +0100s</t>
  </si>
  <si>
    <t>00304373679TRLO1</t>
  </si>
  <si>
    <t>20220608 14:33:51.441000 +0100s</t>
  </si>
  <si>
    <t>00304373812TRLO1</t>
  </si>
  <si>
    <t>20220608 14:34:06.005000 +0100s</t>
  </si>
  <si>
    <t>00304373903TRLO1</t>
  </si>
  <si>
    <t>00304373904TRLO1</t>
  </si>
  <si>
    <t>20220608 14:34:28.631000 +0100s</t>
  </si>
  <si>
    <t>00304374124TRLO1</t>
  </si>
  <si>
    <t>20220608 14:34:54.681000 +0100s</t>
  </si>
  <si>
    <t>00304374502TRLO1</t>
  </si>
  <si>
    <t>20220608 14:35:15.965000 +0100s</t>
  </si>
  <si>
    <t>00304374800TRLO1</t>
  </si>
  <si>
    <t>20220608 14:35:33.731000 +0100s</t>
  </si>
  <si>
    <t>00304375052TRLO1</t>
  </si>
  <si>
    <t>20220608 14:35:51.727000 +0100s</t>
  </si>
  <si>
    <t>00304375298TRLO1</t>
  </si>
  <si>
    <t>20220608 14:36:13.298000 +0100s</t>
  </si>
  <si>
    <t>00304375866TRLO1</t>
  </si>
  <si>
    <t>20220608 14:36:39.861000 +0100s</t>
  </si>
  <si>
    <t>00304376207TRLO1</t>
  </si>
  <si>
    <t>20220608 14:36:57.116000 +0100s</t>
  </si>
  <si>
    <t>00304376330TRLO1</t>
  </si>
  <si>
    <t>00304376331TRLO1</t>
  </si>
  <si>
    <t>20220608 14:37:22.776000 +0100s</t>
  </si>
  <si>
    <t>00304376655TRLO1</t>
  </si>
  <si>
    <t>20220608 14:37:44.028000 +0100s</t>
  </si>
  <si>
    <t>00304376951TRLO1</t>
  </si>
  <si>
    <t>00304376952TRLO1</t>
  </si>
  <si>
    <t>20220608 14:38:04.490000 +0100s</t>
  </si>
  <si>
    <t>00304377259TRLO1</t>
  </si>
  <si>
    <t>20220608 14:38:30.293000 +0100s</t>
  </si>
  <si>
    <t>00304377611TRLO1</t>
  </si>
  <si>
    <t>00304377612TRLO1</t>
  </si>
  <si>
    <t>20220608 14:38:52.884000 +0100s</t>
  </si>
  <si>
    <t>00304377899TRLO1</t>
  </si>
  <si>
    <t>20220608 14:39:18.755000 +0100s</t>
  </si>
  <si>
    <t>00304378248TRLO1</t>
  </si>
  <si>
    <t>00304378249TRLO1</t>
  </si>
  <si>
    <t>20220608 14:39:42.003000 +0100s</t>
  </si>
  <si>
    <t>00304378482TRLO1</t>
  </si>
  <si>
    <t>00304378483TRLO1</t>
  </si>
  <si>
    <t>20220608 14:39:54.299000 +0100s</t>
  </si>
  <si>
    <t>00304378583TRLO1</t>
  </si>
  <si>
    <t>00304378584TRLO1</t>
  </si>
  <si>
    <t>00304378585TRLO1</t>
  </si>
  <si>
    <t>20220608 14:40:15.128000 +0100s</t>
  </si>
  <si>
    <t>00304378818TRLO1</t>
  </si>
  <si>
    <t>20220608 14:40:38.073000 +0100s</t>
  </si>
  <si>
    <t>00304378970TRLO1</t>
  </si>
  <si>
    <t>00304378971TRLO1</t>
  </si>
  <si>
    <t>20220608 14:41:01.557000 +0100s</t>
  </si>
  <si>
    <t>00304379224TRLO1</t>
  </si>
  <si>
    <t>20220608 14:41:22.004000 +0100s</t>
  </si>
  <si>
    <t>00304379405TRLO1</t>
  </si>
  <si>
    <t>20220608 14:41:47.071000 +0100s</t>
  </si>
  <si>
    <t>00304379606TRLO1</t>
  </si>
  <si>
    <t>20220608 14:42:10.008000 +0100s</t>
  </si>
  <si>
    <t>00304379760TRLO1</t>
  </si>
  <si>
    <t>20220608 14:42:38.004000 +0100s</t>
  </si>
  <si>
    <t>00304379964TRLO1</t>
  </si>
  <si>
    <t>20220608 14:42:57.052000 +0100s</t>
  </si>
  <si>
    <t>00304380153TRLO1</t>
  </si>
  <si>
    <t>20220608 14:43:22.043000 +0100s</t>
  </si>
  <si>
    <t>00304380335TRLO1</t>
  </si>
  <si>
    <t>00304380336TRLO1</t>
  </si>
  <si>
    <t>20220608 14:43:39.911000 +0100s</t>
  </si>
  <si>
    <t>00304380444TRLO1</t>
  </si>
  <si>
    <t>20220608 14:43:52.127000 +0100s</t>
  </si>
  <si>
    <t>00304380526TRLO1</t>
  </si>
  <si>
    <t>20220608 14:44:12.865000 +0100s</t>
  </si>
  <si>
    <t>00304380691TRLO1</t>
  </si>
  <si>
    <t>00304380692TRLO1</t>
  </si>
  <si>
    <t>20220608 14:44:32.895000 +0100s</t>
  </si>
  <si>
    <t>00304380857TRLO1</t>
  </si>
  <si>
    <t>00304380858TRLO1</t>
  </si>
  <si>
    <t>20220608 14:44:55.007000 +0100s</t>
  </si>
  <si>
    <t>00304380995TRLO1</t>
  </si>
  <si>
    <t>20220608 14:45:15.879000 +0100s</t>
  </si>
  <si>
    <t>00304381154TRLO1</t>
  </si>
  <si>
    <t>20220608 14:45:50.022000 +0100s</t>
  </si>
  <si>
    <t>00304381427TRLO1</t>
  </si>
  <si>
    <t>20220608 14:46:07.453000 +0100s</t>
  </si>
  <si>
    <t>00304381520TRLO1</t>
  </si>
  <si>
    <t>20220608 14:46:30.451000 +0100s</t>
  </si>
  <si>
    <t>00304381676TRLO1</t>
  </si>
  <si>
    <t>20220608 14:46:55.009000 +0100s</t>
  </si>
  <si>
    <t>00304381827TRLO1</t>
  </si>
  <si>
    <t>20220608 14:47:12.238000 +0100s</t>
  </si>
  <si>
    <t>00304382038TRLO1</t>
  </si>
  <si>
    <t>20220608 14:47:38.004000 +0100s</t>
  </si>
  <si>
    <t>00304382353TRLO1</t>
  </si>
  <si>
    <t>00304382354TRLO1</t>
  </si>
  <si>
    <t>20220608 14:47:45.196000 +0100s</t>
  </si>
  <si>
    <t>00304382427TRLO1</t>
  </si>
  <si>
    <t>00304382428TRLO1</t>
  </si>
  <si>
    <t>00304382429TRLO1</t>
  </si>
  <si>
    <t>00304382431TRLO1</t>
  </si>
  <si>
    <t>20220608 15:01:06.283000 +0100s</t>
  </si>
  <si>
    <t>00304389632TRLO1</t>
  </si>
  <si>
    <t>00304389633TRLO1</t>
  </si>
  <si>
    <t>00304389634TRLO1</t>
  </si>
  <si>
    <t>00304389635TRLO1</t>
  </si>
  <si>
    <t>00304389636TRLO1</t>
  </si>
  <si>
    <t>00304389637TRLO1</t>
  </si>
  <si>
    <t>00304389638TRLO1</t>
  </si>
  <si>
    <t>00304389640TRLO1</t>
  </si>
  <si>
    <t>00304389641TRLO1</t>
  </si>
  <si>
    <t>00304389643TRLO1</t>
  </si>
  <si>
    <t>00304389646TRLO1</t>
  </si>
  <si>
    <t>00304389647TRLO1</t>
  </si>
  <si>
    <t>00304389648TRLO1</t>
  </si>
  <si>
    <t>20220608 15:01:06.284000 +0100s</t>
  </si>
  <si>
    <t>00304389649TRLO1</t>
  </si>
  <si>
    <t>00304389650TRLO1</t>
  </si>
  <si>
    <t>00304389651TRLO1</t>
  </si>
  <si>
    <t>00304389652TRLO1</t>
  </si>
  <si>
    <t>00304389653TRLO1</t>
  </si>
  <si>
    <t>00304389654TRLO1</t>
  </si>
  <si>
    <t>00304389655TRLO1</t>
  </si>
  <si>
    <t>00304389656TRLO1</t>
  </si>
  <si>
    <t>00304389657TRLO1</t>
  </si>
  <si>
    <t>00304389658TRLO1</t>
  </si>
  <si>
    <t>00304389659TRLO1</t>
  </si>
  <si>
    <t>00304389660TRLO1</t>
  </si>
  <si>
    <t>00304389661TRLO1</t>
  </si>
  <si>
    <t>00304389662TRLO1</t>
  </si>
  <si>
    <t>00304389663TRLO1</t>
  </si>
  <si>
    <t>20220608 15:01:11.293000 +0100s</t>
  </si>
  <si>
    <t>00304389812TRLO1</t>
  </si>
  <si>
    <t>00304389813TRLO1</t>
  </si>
  <si>
    <t>00304389814TRLO1</t>
  </si>
  <si>
    <t>20220608 15:01:27.101000 +0100s</t>
  </si>
  <si>
    <t>00304390016TRLO1</t>
  </si>
  <si>
    <t>20220608 15:01:49.591000 +0100s</t>
  </si>
  <si>
    <t>00304390166TRLO1</t>
  </si>
  <si>
    <t>20220608 15:02:17.961000 +0100s</t>
  </si>
  <si>
    <t>00304390409TRLO1</t>
  </si>
  <si>
    <t>00304390410TRLO1</t>
  </si>
  <si>
    <t>20220608 15:02:37.052000 +0100s</t>
  </si>
  <si>
    <t>00304390543TRLO1</t>
  </si>
  <si>
    <t>20220608 15:03:01.139000 +0100s</t>
  </si>
  <si>
    <t>00304390734TRLO1</t>
  </si>
  <si>
    <t>00304390735TRLO1</t>
  </si>
  <si>
    <t>20220608 15:03:40.009000 +0100s</t>
  </si>
  <si>
    <t>00304391115TRLO1</t>
  </si>
  <si>
    <t>20220608 15:04:05.009000 +0100s</t>
  </si>
  <si>
    <t>00304391378TRLO1</t>
  </si>
  <si>
    <t>20220608 15:04:29.835000 +0100s</t>
  </si>
  <si>
    <t>00304391662TRLO1</t>
  </si>
  <si>
    <t>00304391663TRLO1</t>
  </si>
  <si>
    <t>20220608 15:04:53.003000 +0100s</t>
  </si>
  <si>
    <t>00304391863TRLO1</t>
  </si>
  <si>
    <t>20220608 15:05:18.003000 +0100s</t>
  </si>
  <si>
    <t>00304392203TRLO1</t>
  </si>
  <si>
    <t>20220608 15:05:43.004000 +0100s</t>
  </si>
  <si>
    <t>00304392485TRLO1</t>
  </si>
  <si>
    <t>00304392486TRLO1</t>
  </si>
  <si>
    <t>00304392487TRLO1</t>
  </si>
  <si>
    <t>20220608 15:06:17.772078 +0100s</t>
  </si>
  <si>
    <t>00304392894TRLO1</t>
  </si>
  <si>
    <t>20220608 15:07:13.918000 +0100s</t>
  </si>
  <si>
    <t>00304393567TRLO1</t>
  </si>
  <si>
    <t>20220608 15:09:11.933000 +0100s</t>
  </si>
  <si>
    <t>00304394874TRLO1</t>
  </si>
  <si>
    <t>00304394875TRLO1</t>
  </si>
  <si>
    <t>20220608 15:11:31.148000 +0100s</t>
  </si>
  <si>
    <t>00304396329TRLO1</t>
  </si>
  <si>
    <t>20220608 15:11:31.150000 +0100s</t>
  </si>
  <si>
    <t>00304396330TRLO1</t>
  </si>
  <si>
    <t>20220608 15:13:39.192000 +0100s</t>
  </si>
  <si>
    <t>00304397636TRLO1</t>
  </si>
  <si>
    <t>20220608 15:42:25.852000 +0100s</t>
  </si>
  <si>
    <t>00304413219TRLO1</t>
  </si>
  <si>
    <t>00304413220TRLO1</t>
  </si>
  <si>
    <t>00304413221TRLO1</t>
  </si>
  <si>
    <t>00304413222TRLO1</t>
  </si>
  <si>
    <t>20220608 15:43:37.266000 +0100s</t>
  </si>
  <si>
    <t>00304413721TRLO1</t>
  </si>
  <si>
    <t>20220608 15:44:39.261000 +0100s</t>
  </si>
  <si>
    <t>00304414176TRLO1</t>
  </si>
  <si>
    <t>20220608 15:45:35.323000 +0100s</t>
  </si>
  <si>
    <t>00304414504TRLO1</t>
  </si>
  <si>
    <t>20220608 15:46:03.381000 +0100s</t>
  </si>
  <si>
    <t>00304414726TRLO1</t>
  </si>
  <si>
    <t>20220608 15:46:03.402000 +0100s</t>
  </si>
  <si>
    <t>00304414727TRLO1</t>
  </si>
  <si>
    <t>00304414728TRLO1</t>
  </si>
  <si>
    <t>20220608 15:46:05.011000 +0100s</t>
  </si>
  <si>
    <t>00304414739TRLO1</t>
  </si>
  <si>
    <t>20220608 15:49:44.204000 +0100s</t>
  </si>
  <si>
    <t>00304416284TRLO1</t>
  </si>
  <si>
    <t>00304416285TRLO1</t>
  </si>
  <si>
    <t>00304416286TRLO1</t>
  </si>
  <si>
    <t>00304416287TRLO1</t>
  </si>
  <si>
    <t>00304416290TRLO1</t>
  </si>
  <si>
    <t>00304416292TRLO1</t>
  </si>
  <si>
    <t>20220608 15:51:19.000000 +0100s</t>
  </si>
  <si>
    <t>00304417445TRLO1</t>
  </si>
  <si>
    <t>20220608 16:24:29.356000 +0100s</t>
  </si>
  <si>
    <t>00304432681TRLO1</t>
  </si>
  <si>
    <t>20220608 16:24:31.905000 +0100s</t>
  </si>
  <si>
    <t>00304432708TRLO1</t>
  </si>
  <si>
    <t>00304432709TRLO1</t>
  </si>
  <si>
    <t>00304432710TRLO1</t>
  </si>
  <si>
    <t>00304432711TRLO1</t>
  </si>
  <si>
    <t>00304432712TRLO1</t>
  </si>
  <si>
    <t>00304432713TRLO1</t>
  </si>
  <si>
    <t>20220608 16:25:24.347000 +0100s</t>
  </si>
  <si>
    <t>00304433222TRLO1</t>
  </si>
  <si>
    <t>20220608 16:26:40.723000 +0100s</t>
  </si>
  <si>
    <t>00304433803TRLO1</t>
  </si>
  <si>
    <t>20220608 16:26:40.733000 +0100s</t>
  </si>
  <si>
    <t>00304433804TRLO1</t>
  </si>
  <si>
    <t>20220608 16:27:09.424000 +0100s</t>
  </si>
  <si>
    <t>00304434098TRLO1</t>
  </si>
  <si>
    <t>20220608 16:27:49.352000 +0100s</t>
  </si>
  <si>
    <t>00304434493TRLO1</t>
  </si>
  <si>
    <t>20220608 16:28:29.148383 +0100s</t>
  </si>
  <si>
    <t>00304434791TRLO1</t>
  </si>
  <si>
    <t>08:32:53</t>
  </si>
  <si>
    <t>08:39:35</t>
  </si>
  <si>
    <t>08:41:27</t>
  </si>
  <si>
    <t>08:43:01</t>
  </si>
  <si>
    <t>08:44:49</t>
  </si>
  <si>
    <t>08:47:01</t>
  </si>
  <si>
    <t>08:49:34</t>
  </si>
  <si>
    <t>08:51:23</t>
  </si>
  <si>
    <t>08:53:08</t>
  </si>
  <si>
    <t>08:57:04</t>
  </si>
  <si>
    <t>08:57:56</t>
  </si>
  <si>
    <t>09:00:09</t>
  </si>
  <si>
    <t>09:02:08</t>
  </si>
  <si>
    <t>09:04:12</t>
  </si>
  <si>
    <t>09:06:41</t>
  </si>
  <si>
    <t>09:09:14</t>
  </si>
  <si>
    <t>09:11:21</t>
  </si>
  <si>
    <t>09:13:51</t>
  </si>
  <si>
    <t>09:17:00</t>
  </si>
  <si>
    <t>09:20:11</t>
  </si>
  <si>
    <t>09:22:30</t>
  </si>
  <si>
    <t>09:24:41</t>
  </si>
  <si>
    <t>09:27:21</t>
  </si>
  <si>
    <t>09:30:56</t>
  </si>
  <si>
    <t>09:35:57</t>
  </si>
  <si>
    <t>09:38:43</t>
  </si>
  <si>
    <t>09:41:04</t>
  </si>
  <si>
    <t>09:43:38</t>
  </si>
  <si>
    <t>09:46:10</t>
  </si>
  <si>
    <t>09:50:29</t>
  </si>
  <si>
    <t>09:52:56</t>
  </si>
  <si>
    <t>09:55:58</t>
  </si>
  <si>
    <t>09:58:44</t>
  </si>
  <si>
    <t>10:01:18</t>
  </si>
  <si>
    <t>10:03:15</t>
  </si>
  <si>
    <t>10:05:24</t>
  </si>
  <si>
    <t>10:08:00</t>
  </si>
  <si>
    <t>10:10:11</t>
  </si>
  <si>
    <t>10:12:32</t>
  </si>
  <si>
    <t>10:14:35</t>
  </si>
  <si>
    <t>10:17:04</t>
  </si>
  <si>
    <t>10:18:59</t>
  </si>
  <si>
    <t>10:21:15</t>
  </si>
  <si>
    <t>10:23:10</t>
  </si>
  <si>
    <t>10:25:39</t>
  </si>
  <si>
    <t>10:27:47</t>
  </si>
  <si>
    <t>10:29:58</t>
  </si>
  <si>
    <t>10:32:10</t>
  </si>
  <si>
    <t>10:34:53</t>
  </si>
  <si>
    <t>10:37:29</t>
  </si>
  <si>
    <t>10:41:14</t>
  </si>
  <si>
    <t>10:44:31</t>
  </si>
  <si>
    <t>10:48:12</t>
  </si>
  <si>
    <t>10:49:43</t>
  </si>
  <si>
    <t>10:51:29</t>
  </si>
  <si>
    <t>10:53:08</t>
  </si>
  <si>
    <t>10:55:13</t>
  </si>
  <si>
    <t>10:58:20</t>
  </si>
  <si>
    <t>10:59:35</t>
  </si>
  <si>
    <t>10:59:39</t>
  </si>
  <si>
    <t>11:01:31</t>
  </si>
  <si>
    <t>11:05:43</t>
  </si>
  <si>
    <t>11:09:29</t>
  </si>
  <si>
    <t>11:14:59</t>
  </si>
  <si>
    <t>11:20:47</t>
  </si>
  <si>
    <t>11:25:29</t>
  </si>
  <si>
    <t>11:29:29</t>
  </si>
  <si>
    <t>11:31:06</t>
  </si>
  <si>
    <t>11:32:24</t>
  </si>
  <si>
    <t>11:34:47</t>
  </si>
  <si>
    <t>11:36:55</t>
  </si>
  <si>
    <t>11:37:36</t>
  </si>
  <si>
    <t>12:49:23</t>
  </si>
  <si>
    <t>12:49:24</t>
  </si>
  <si>
    <t>12:50:54</t>
  </si>
  <si>
    <t>12:53:51</t>
  </si>
  <si>
    <t>12:54:53</t>
  </si>
  <si>
    <t>12:55:55</t>
  </si>
  <si>
    <t>12:57:39</t>
  </si>
  <si>
    <t>12:59:21</t>
  </si>
  <si>
    <t>13:00:38</t>
  </si>
  <si>
    <t>13:03:57</t>
  </si>
  <si>
    <t>13:05:43</t>
  </si>
  <si>
    <t>13:08:15</t>
  </si>
  <si>
    <t>13:10:20</t>
  </si>
  <si>
    <t>13:13:46</t>
  </si>
  <si>
    <t>13:14:32</t>
  </si>
  <si>
    <t>13:23:24</t>
  </si>
  <si>
    <t>13:24:47</t>
  </si>
  <si>
    <t>13:27:23</t>
  </si>
  <si>
    <t>13:30:24</t>
  </si>
  <si>
    <t>13:31:12</t>
  </si>
  <si>
    <t>13:32:22</t>
  </si>
  <si>
    <t>13:35:11</t>
  </si>
  <si>
    <t>13:37:16</t>
  </si>
  <si>
    <t>13:41:49</t>
  </si>
  <si>
    <t>13:43:58</t>
  </si>
  <si>
    <t>13:44:48</t>
  </si>
  <si>
    <t>13:46:34</t>
  </si>
  <si>
    <t>13:47:12</t>
  </si>
  <si>
    <t>13:47:56</t>
  </si>
  <si>
    <t>13:48:39</t>
  </si>
  <si>
    <t>13:49:11</t>
  </si>
  <si>
    <t>13:50:07</t>
  </si>
  <si>
    <t>13:52:39</t>
  </si>
  <si>
    <t>13:54:52</t>
  </si>
  <si>
    <t>13:57:12</t>
  </si>
  <si>
    <t>13:58:59</t>
  </si>
  <si>
    <t>14:01:10</t>
  </si>
  <si>
    <t>14:03:45</t>
  </si>
  <si>
    <t>14:06:15</t>
  </si>
  <si>
    <t>14:08:41</t>
  </si>
  <si>
    <t>14:09:50</t>
  </si>
  <si>
    <t>14:10:30</t>
  </si>
  <si>
    <t>14:13:52</t>
  </si>
  <si>
    <t>14:15:54</t>
  </si>
  <si>
    <t>14:16:25</t>
  </si>
  <si>
    <t>14:17:37</t>
  </si>
  <si>
    <t>14:27:08</t>
  </si>
  <si>
    <t>14:27:49</t>
  </si>
  <si>
    <t>14:29:50</t>
  </si>
  <si>
    <t>14:30:32</t>
  </si>
  <si>
    <t>14:30:57</t>
  </si>
  <si>
    <t>14:31:20</t>
  </si>
  <si>
    <t>14:31:43</t>
  </si>
  <si>
    <t>14:32:46</t>
  </si>
  <si>
    <t>14:33:08</t>
  </si>
  <si>
    <t>14:33:34</t>
  </si>
  <si>
    <t>14:33:51</t>
  </si>
  <si>
    <t>14:34:06</t>
  </si>
  <si>
    <t>14:34:28</t>
  </si>
  <si>
    <t>14:34:54</t>
  </si>
  <si>
    <t>14:35:15</t>
  </si>
  <si>
    <t>14:35:33</t>
  </si>
  <si>
    <t>14:35:51</t>
  </si>
  <si>
    <t>14:36:13</t>
  </si>
  <si>
    <t>14:36:39</t>
  </si>
  <si>
    <t>14:36:57</t>
  </si>
  <si>
    <t>14:37:22</t>
  </si>
  <si>
    <t>14:37:44</t>
  </si>
  <si>
    <t>14:38:04</t>
  </si>
  <si>
    <t>14:38:30</t>
  </si>
  <si>
    <t>14:38:52</t>
  </si>
  <si>
    <t>14:39:18</t>
  </si>
  <si>
    <t>14:39:42</t>
  </si>
  <si>
    <t>14:39:54</t>
  </si>
  <si>
    <t>14:40:15</t>
  </si>
  <si>
    <t>14:40:38</t>
  </si>
  <si>
    <t>14:41:01</t>
  </si>
  <si>
    <t>14:41:22</t>
  </si>
  <si>
    <t>14:41:47</t>
  </si>
  <si>
    <t>14:42:10</t>
  </si>
  <si>
    <t>14:42:38</t>
  </si>
  <si>
    <t>14:42:57</t>
  </si>
  <si>
    <t>14:43:22</t>
  </si>
  <si>
    <t>14:43:39</t>
  </si>
  <si>
    <t>14:43:52</t>
  </si>
  <si>
    <t>14:44:12</t>
  </si>
  <si>
    <t>14:44:32</t>
  </si>
  <si>
    <t>14:44:55</t>
  </si>
  <si>
    <t>14:45:15</t>
  </si>
  <si>
    <t>14:45:50</t>
  </si>
  <si>
    <t>14:46:07</t>
  </si>
  <si>
    <t>14:46:30</t>
  </si>
  <si>
    <t>14:46:55</t>
  </si>
  <si>
    <t>14:47:12</t>
  </si>
  <si>
    <t>14:47:38</t>
  </si>
  <si>
    <t>15:01:06</t>
  </si>
  <si>
    <t>15:01:27</t>
  </si>
  <si>
    <t>15:01:49</t>
  </si>
  <si>
    <t>15:02:17</t>
  </si>
  <si>
    <t>15:02:37</t>
  </si>
  <si>
    <t>15:03:01</t>
  </si>
  <si>
    <t>15:03:40</t>
  </si>
  <si>
    <t>15:04:05</t>
  </si>
  <si>
    <t>15:04:29</t>
  </si>
  <si>
    <t>15:05:43</t>
  </si>
  <si>
    <t>15:06:17</t>
  </si>
  <si>
    <t>15:07:13</t>
  </si>
  <si>
    <t>15:09:11</t>
  </si>
  <si>
    <t>15:11:31</t>
  </si>
  <si>
    <t>15:13:39</t>
  </si>
  <si>
    <t>15:42:25</t>
  </si>
  <si>
    <t>15:43:37</t>
  </si>
  <si>
    <t>15:44:39</t>
  </si>
  <si>
    <t>15:45:35</t>
  </si>
  <si>
    <t>15:46:03</t>
  </si>
  <si>
    <t>15:49:44</t>
  </si>
  <si>
    <t>15:51:19</t>
  </si>
  <si>
    <t>16:24:29</t>
  </si>
  <si>
    <t>16:24:31</t>
  </si>
  <si>
    <t>16:25:24</t>
  </si>
  <si>
    <t>16:26:40</t>
  </si>
  <si>
    <t>16:27:09</t>
  </si>
  <si>
    <t>16:27:49</t>
  </si>
  <si>
    <t>16:28:29</t>
  </si>
  <si>
    <t>The trading venue for all purchases reported below is the London Stock Exchange.</t>
  </si>
  <si>
    <t>The trading venue for all purchases reported below is Euronext Amsterdam.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</si>
</sst>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164" formatCode="_-&quot;£&quot;* #,##0.00_-;\-&quot;£&quot;* #,##0.00_-;_-&quot;£&quot;* &quot;-&quot;??_-;_-@_-"/>
    <numFmt numFmtId="165" formatCode="_-* #,##0.00_-;\-* #,##0.00_-;_-* &quot;-&quot;??_-;_-@_-"/>
    <numFmt numFmtId="166" formatCode="_(* #,##0_);_(* \(#,##0\);_(* &quot;-&quot;??_);_(@_)"/>
    <numFmt numFmtId="167" formatCode="_ [$€-413]\ * #,##0.00_ ;_ [$€-413]\ * \-#,##0.00_ ;_ [$€-413]\ * &quot;-&quot;??_ ;_ @_ "/>
    <numFmt numFmtId="168" formatCode="[$-409]d\-mmm\-yyyy;@"/>
    <numFmt numFmtId="169" formatCode="[$-F400]h:mm:ss\ AM/PM"/>
    <numFmt numFmtId="170" formatCode="_-[$£-809]* #,##0.00_-;\-[$£-809]* #,##0.00_-;_-[$£-809]* &quot;-&quot;??_-;_-@_-"/>
    <numFmt numFmtId="171" formatCode="_([$$-409]* #,##0.00_);_([$$-409]* \(#,##0.00\);_([$$-409]* &quot;-&quot;??_);_(@_)"/>
    <numFmt numFmtId="172" formatCode="_-[$£-809]* #,##0.0000_-;\-[$£-809]* #,##0.0000_-;_-[$£-809]* &quot;-&quot;????_-;_-@_-"/>
    <numFmt numFmtId="173" formatCode="[$-F800]dddd\,\ mmmm\ dd\,\ yyyy"/>
    <numFmt numFmtId="174" formatCode="[$$-409]#,##0.0000"/>
    <numFmt numFmtId="175" formatCode="_(* #,##0.00000_);_(* \(#,##0.00000\);_(* &quot;-&quot;??_);_(@_)"/>
    <numFmt numFmtId="176" formatCode="&quot;£&quot;#,##0.00"/>
    <numFmt numFmtId="177" formatCode="[$-409]mmmm\ d\,\ yyyy;@"/>
    <numFmt numFmtId="178" formatCode="0_ %_);\(0_ %\);0_ %_);@_)"/>
    <numFmt numFmtId="179" formatCode="[$$-409]#,##0.00"/>
    <numFmt numFmtId="180" formatCode="&quot;£&quot;#,##0.0000"/>
    <numFmt numFmtId="181" formatCode="_([$$-409]* #,##0.0000_);_([$$-409]* \(#,##0.0000\);_([$$-409]* &quot;-&quot;??_);_(@_)"/>
    <numFmt numFmtId="182" formatCode="[$$-409]#,##0.00_ ;\-[$$-409]#,##0.00\ "/>
    <numFmt numFmtId="183" formatCode="0.000"/>
    <numFmt numFmtId="184" formatCode="#,##0.0"/>
    <numFmt numFmtId="185" formatCode="_(* #,##0.0_);_(* \(#,##0.0\);_(* &quot;-&quot;??_);_(@_)"/>
    <numFmt numFmtId="186" formatCode="#,##0.0000"/>
    <numFmt numFmtId="187" formatCode="#,##0.00000"/>
    <numFmt numFmtId="188" formatCode="_-[$$-409]* #,##0.00_ ;_-[$$-409]* \-#,##0.00\ ;_-[$$-409]* &quot;-&quot;??_ ;_-@_ "/>
    <numFmt numFmtId="189" formatCode="_-[$$-409]* #,##0_ ;_-[$$-409]* \-#,##0\ ;_-[$$-409]* &quot;-&quot;??_ ;_-@_ "/>
    <numFmt numFmtId="190" formatCode="0.0000"/>
    <numFmt numFmtId="191" formatCode="0.00000"/>
    <numFmt numFmtId="192" formatCode="#,##0.0000;\-#,##0.0000"/>
    <numFmt numFmtId="193" formatCode="_ [$€-413]\ * #,##0.000000_ ;_ [$€-413]\ * \-#,##0.000000_ ;_ [$€-413]\ * &quot;-&quot;??_ ;_ @_ "/>
    <numFmt numFmtId="194" formatCode="#,##0.00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indexed="18"/>
      <name val="Calibri"/>
      <family val="2"/>
      <scheme val="minor"/>
    </font>
    <font>
      <sz val="11"/>
      <color indexed="8"/>
      <name val="Calibri"/>
      <family val="2"/>
    </font>
    <font>
      <sz val="11"/>
      <color indexed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Myriad Roman"/>
    </font>
    <font>
      <sz val="11"/>
      <color indexed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2" fillId="0" borderId="0"/>
    <xf numFmtId="165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165" fontId="12" fillId="0" borderId="0" applyFont="0" applyFill="0" applyBorder="0" applyAlignment="0" applyProtection="0"/>
    <xf numFmtId="0" fontId="14" fillId="0" borderId="0"/>
    <xf numFmtId="0" fontId="14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8">
    <xf numFmtId="0" fontId="0" fillId="0" borderId="0" xfId="0"/>
    <xf numFmtId="0" fontId="0" fillId="3" borderId="0" xfId="0" applyFont="1" applyFill="1"/>
    <xf numFmtId="0" fontId="5" fillId="3" borderId="0" xfId="1" applyFont="1" applyFill="1"/>
    <xf numFmtId="0" fontId="6" fillId="2" borderId="0" xfId="1" applyFont="1" applyFill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0" fontId="8" fillId="3" borderId="0" xfId="1" applyFont="1" applyFill="1"/>
    <xf numFmtId="0" fontId="8" fillId="2" borderId="0" xfId="1" applyFont="1" applyFill="1" applyAlignment="1">
      <alignment horizontal="center"/>
    </xf>
    <xf numFmtId="0" fontId="9" fillId="3" borderId="0" xfId="0" applyFont="1" applyFill="1"/>
    <xf numFmtId="0" fontId="9" fillId="2" borderId="0" xfId="0" applyFont="1" applyFill="1"/>
    <xf numFmtId="0" fontId="9" fillId="2" borderId="0" xfId="0" applyFont="1" applyFill="1" applyBorder="1"/>
    <xf numFmtId="0" fontId="0" fillId="2" borderId="0" xfId="0" applyFont="1" applyFill="1" applyBorder="1" applyAlignment="1">
      <alignment horizontal="right"/>
    </xf>
    <xf numFmtId="0" fontId="0" fillId="6" borderId="0" xfId="0" applyFont="1" applyFill="1" applyAlignment="1">
      <alignment horizontal="right"/>
    </xf>
    <xf numFmtId="168" fontId="9" fillId="3" borderId="1" xfId="1" applyNumberFormat="1" applyFont="1" applyFill="1" applyBorder="1" applyAlignment="1">
      <alignment horizontal="right"/>
    </xf>
    <xf numFmtId="166" fontId="9" fillId="2" borderId="1" xfId="7" applyNumberFormat="1" applyFont="1" applyFill="1" applyBorder="1" applyAlignment="1">
      <alignment horizontal="left"/>
    </xf>
    <xf numFmtId="0" fontId="0" fillId="2" borderId="6" xfId="0" applyFont="1" applyFill="1" applyBorder="1"/>
    <xf numFmtId="168" fontId="10" fillId="3" borderId="8" xfId="1" applyNumberFormat="1" applyFont="1" applyFill="1" applyBorder="1" applyAlignment="1">
      <alignment horizontal="right"/>
    </xf>
    <xf numFmtId="166" fontId="10" fillId="2" borderId="8" xfId="3" applyNumberFormat="1" applyFont="1" applyFill="1" applyBorder="1" applyAlignment="1"/>
    <xf numFmtId="3" fontId="9" fillId="2" borderId="0" xfId="3" applyNumberFormat="1" applyFont="1" applyFill="1" applyBorder="1" applyAlignment="1"/>
    <xf numFmtId="0" fontId="9" fillId="2" borderId="0" xfId="0" applyFont="1" applyFill="1" applyAlignment="1">
      <alignment horizontal="center"/>
    </xf>
    <xf numFmtId="167" fontId="13" fillId="2" borderId="0" xfId="0" applyNumberFormat="1" applyFont="1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0" fillId="3" borderId="0" xfId="0" applyFont="1" applyFill="1" applyBorder="1"/>
    <xf numFmtId="0" fontId="0" fillId="3" borderId="6" xfId="0" applyFont="1" applyFill="1" applyBorder="1"/>
    <xf numFmtId="169" fontId="0" fillId="2" borderId="0" xfId="0" applyNumberFormat="1" applyFont="1" applyFill="1" applyBorder="1"/>
    <xf numFmtId="166" fontId="10" fillId="2" borderId="0" xfId="7" applyNumberFormat="1" applyFont="1" applyFill="1" applyBorder="1" applyAlignment="1">
      <alignment wrapText="1"/>
    </xf>
    <xf numFmtId="166" fontId="10" fillId="2" borderId="0" xfId="7" applyNumberFormat="1" applyFont="1" applyFill="1" applyBorder="1" applyAlignment="1">
      <alignment horizontal="center" wrapText="1"/>
    </xf>
    <xf numFmtId="21" fontId="0" fillId="2" borderId="0" xfId="0" applyNumberFormat="1" applyFont="1" applyFill="1"/>
    <xf numFmtId="3" fontId="0" fillId="2" borderId="0" xfId="0" applyNumberFormat="1" applyFont="1" applyFill="1" applyBorder="1" applyAlignment="1">
      <alignment horizontal="center"/>
    </xf>
    <xf numFmtId="0" fontId="9" fillId="3" borderId="0" xfId="1" applyFont="1" applyFill="1"/>
    <xf numFmtId="170" fontId="0" fillId="2" borderId="0" xfId="0" applyNumberFormat="1" applyFont="1" applyFill="1" applyBorder="1"/>
    <xf numFmtId="170" fontId="0" fillId="2" borderId="1" xfId="0" applyNumberFormat="1" applyFont="1" applyFill="1" applyBorder="1" applyAlignment="1">
      <alignment horizontal="right"/>
    </xf>
    <xf numFmtId="170" fontId="6" fillId="3" borderId="0" xfId="3" applyNumberFormat="1" applyFont="1" applyFill="1" applyAlignment="1">
      <alignment horizontal="right"/>
    </xf>
    <xf numFmtId="170" fontId="6" fillId="3" borderId="0" xfId="1" applyNumberFormat="1" applyFont="1" applyFill="1" applyAlignment="1">
      <alignment horizontal="right"/>
    </xf>
    <xf numFmtId="170" fontId="8" fillId="3" borderId="0" xfId="3" applyNumberFormat="1" applyFont="1" applyFill="1" applyAlignment="1">
      <alignment horizontal="right"/>
    </xf>
    <xf numFmtId="170" fontId="8" fillId="3" borderId="0" xfId="1" applyNumberFormat="1" applyFont="1" applyFill="1" applyAlignment="1">
      <alignment horizontal="right"/>
    </xf>
    <xf numFmtId="170" fontId="0" fillId="2" borderId="0" xfId="0" applyNumberFormat="1" applyFont="1" applyFill="1"/>
    <xf numFmtId="170" fontId="4" fillId="0" borderId="0" xfId="0" applyNumberFormat="1" applyFont="1"/>
    <xf numFmtId="170" fontId="4" fillId="3" borderId="0" xfId="5" applyNumberFormat="1" applyFont="1" applyFill="1" applyAlignment="1">
      <alignment horizontal="right"/>
    </xf>
    <xf numFmtId="170" fontId="9" fillId="2" borderId="1" xfId="3" applyNumberFormat="1" applyFont="1" applyFill="1" applyBorder="1" applyAlignment="1">
      <alignment horizontal="right"/>
    </xf>
    <xf numFmtId="170" fontId="10" fillId="3" borderId="9" xfId="1" applyNumberFormat="1" applyFont="1" applyFill="1" applyBorder="1" applyAlignment="1">
      <alignment horizontal="right"/>
    </xf>
    <xf numFmtId="170" fontId="9" fillId="3" borderId="0" xfId="3" applyNumberFormat="1" applyFont="1" applyFill="1" applyAlignment="1">
      <alignment horizontal="right"/>
    </xf>
    <xf numFmtId="170" fontId="9" fillId="3" borderId="0" xfId="0" applyNumberFormat="1" applyFont="1" applyFill="1" applyAlignment="1">
      <alignment horizontal="right"/>
    </xf>
    <xf numFmtId="170" fontId="9" fillId="3" borderId="0" xfId="0" applyNumberFormat="1" applyFont="1" applyFill="1" applyBorder="1" applyAlignment="1">
      <alignment horizontal="right"/>
    </xf>
    <xf numFmtId="170" fontId="1" fillId="3" borderId="0" xfId="3" applyNumberFormat="1" applyFont="1" applyFill="1" applyAlignment="1">
      <alignment horizontal="right"/>
    </xf>
    <xf numFmtId="170" fontId="0" fillId="3" borderId="0" xfId="0" applyNumberFormat="1" applyFont="1" applyFill="1" applyAlignment="1">
      <alignment horizontal="right"/>
    </xf>
    <xf numFmtId="170" fontId="11" fillId="5" borderId="6" xfId="3" applyNumberFormat="1" applyFont="1" applyFill="1" applyBorder="1" applyAlignment="1">
      <alignment horizontal="center" wrapText="1"/>
    </xf>
    <xf numFmtId="166" fontId="9" fillId="2" borderId="0" xfId="0" applyNumberFormat="1" applyFont="1" applyFill="1" applyAlignment="1">
      <alignment horizontal="center"/>
    </xf>
    <xf numFmtId="171" fontId="9" fillId="2" borderId="1" xfId="5" applyNumberFormat="1" applyFont="1" applyFill="1" applyBorder="1" applyAlignment="1">
      <alignment horizontal="right"/>
    </xf>
    <xf numFmtId="171" fontId="10" fillId="2" borderId="9" xfId="5" applyNumberFormat="1" applyFont="1" applyFill="1" applyBorder="1" applyAlignment="1">
      <alignment horizontal="right"/>
    </xf>
    <xf numFmtId="171" fontId="10" fillId="3" borderId="9" xfId="5" applyNumberFormat="1" applyFont="1" applyFill="1" applyBorder="1" applyAlignment="1">
      <alignment horizontal="right"/>
    </xf>
    <xf numFmtId="0" fontId="10" fillId="3" borderId="0" xfId="1" applyFont="1" applyFill="1"/>
    <xf numFmtId="10" fontId="9" fillId="2" borderId="0" xfId="6" applyNumberFormat="1" applyFont="1" applyFill="1" applyAlignment="1">
      <alignment horizontal="center"/>
    </xf>
    <xf numFmtId="10" fontId="9" fillId="2" borderId="0" xfId="6" applyNumberFormat="1" applyFont="1" applyFill="1" applyAlignment="1">
      <alignment horizontal="left"/>
    </xf>
    <xf numFmtId="0" fontId="10" fillId="2" borderId="9" xfId="5" applyNumberFormat="1" applyFont="1" applyFill="1" applyBorder="1" applyAlignment="1">
      <alignment horizontal="right"/>
    </xf>
    <xf numFmtId="170" fontId="10" fillId="3" borderId="0" xfId="1" applyNumberFormat="1" applyFont="1" applyFill="1" applyAlignment="1">
      <alignment horizontal="left"/>
    </xf>
    <xf numFmtId="170" fontId="9" fillId="3" borderId="0" xfId="1" applyNumberFormat="1" applyFont="1" applyFill="1" applyAlignment="1">
      <alignment horizontal="center"/>
    </xf>
    <xf numFmtId="170" fontId="0" fillId="2" borderId="0" xfId="0" applyNumberFormat="1" applyFont="1" applyFill="1" applyBorder="1" applyAlignment="1">
      <alignment horizontal="right"/>
    </xf>
    <xf numFmtId="170" fontId="0" fillId="2" borderId="1" xfId="0" applyNumberFormat="1" applyFont="1" applyFill="1" applyBorder="1" applyAlignment="1">
      <alignment horizontal="center"/>
    </xf>
    <xf numFmtId="0" fontId="3" fillId="2" borderId="0" xfId="1" applyFont="1" applyFill="1" applyAlignment="1">
      <alignment horizontal="center"/>
    </xf>
    <xf numFmtId="170" fontId="3" fillId="2" borderId="0" xfId="7" applyNumberFormat="1" applyFont="1" applyFill="1" applyBorder="1" applyAlignment="1">
      <alignment horizontal="center" wrapText="1"/>
    </xf>
    <xf numFmtId="170" fontId="9" fillId="3" borderId="10" xfId="1" applyNumberFormat="1" applyFont="1" applyFill="1" applyBorder="1" applyAlignment="1">
      <alignment horizontal="center"/>
    </xf>
    <xf numFmtId="0" fontId="0" fillId="2" borderId="1" xfId="0" applyFont="1" applyFill="1" applyBorder="1"/>
    <xf numFmtId="170" fontId="11" fillId="5" borderId="6" xfId="1" applyNumberFormat="1" applyFont="1" applyFill="1" applyBorder="1" applyAlignment="1">
      <alignment horizontal="center" wrapText="1"/>
    </xf>
    <xf numFmtId="170" fontId="11" fillId="5" borderId="7" xfId="3" applyNumberFormat="1" applyFont="1" applyFill="1" applyBorder="1" applyAlignment="1">
      <alignment horizontal="center" wrapText="1"/>
    </xf>
    <xf numFmtId="0" fontId="0" fillId="7" borderId="0" xfId="0" applyFill="1"/>
    <xf numFmtId="3" fontId="0" fillId="7" borderId="0" xfId="0" applyNumberFormat="1" applyFill="1"/>
    <xf numFmtId="4" fontId="0" fillId="7" borderId="0" xfId="0" applyNumberFormat="1" applyFill="1"/>
    <xf numFmtId="4" fontId="0" fillId="0" borderId="0" xfId="0" applyNumberFormat="1" applyFill="1"/>
    <xf numFmtId="14" fontId="0" fillId="7" borderId="0" xfId="0" applyNumberFormat="1" applyFill="1"/>
    <xf numFmtId="172" fontId="9" fillId="2" borderId="1" xfId="3" applyNumberFormat="1" applyFont="1" applyFill="1" applyBorder="1" applyAlignment="1">
      <alignment horizontal="right"/>
    </xf>
    <xf numFmtId="172" fontId="10" fillId="2" borderId="9" xfId="3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3" fontId="0" fillId="0" borderId="0" xfId="0" applyNumberFormat="1" applyBorder="1"/>
    <xf numFmtId="9" fontId="0" fillId="0" borderId="0" xfId="14" applyFont="1"/>
    <xf numFmtId="0" fontId="0" fillId="0" borderId="0" xfId="0" applyAlignment="1"/>
    <xf numFmtId="0" fontId="11" fillId="5" borderId="5" xfId="1" applyFont="1" applyFill="1" applyBorder="1" applyAlignment="1">
      <alignment horizontal="center" wrapText="1"/>
    </xf>
    <xf numFmtId="0" fontId="11" fillId="5" borderId="6" xfId="1" applyFont="1" applyFill="1" applyBorder="1" applyAlignment="1">
      <alignment horizontal="center" wrapText="1"/>
    </xf>
    <xf numFmtId="175" fontId="9" fillId="2" borderId="1" xfId="13" applyNumberFormat="1" applyFont="1" applyFill="1" applyBorder="1" applyAlignment="1">
      <alignment horizontal="right"/>
    </xf>
    <xf numFmtId="0" fontId="0" fillId="8" borderId="12" xfId="0" applyFill="1" applyBorder="1"/>
    <xf numFmtId="168" fontId="9" fillId="3" borderId="11" xfId="1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right"/>
    </xf>
    <xf numFmtId="3" fontId="0" fillId="2" borderId="11" xfId="0" applyNumberFormat="1" applyFont="1" applyFill="1" applyBorder="1" applyAlignment="1">
      <alignment horizontal="right"/>
    </xf>
    <xf numFmtId="169" fontId="0" fillId="2" borderId="11" xfId="0" applyNumberFormat="1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3" fontId="0" fillId="0" borderId="0" xfId="0" applyNumberFormat="1" applyFill="1" applyBorder="1"/>
    <xf numFmtId="3" fontId="0" fillId="0" borderId="0" xfId="14" applyNumberFormat="1" applyFont="1" applyAlignment="1">
      <alignment wrapText="1"/>
    </xf>
    <xf numFmtId="3" fontId="0" fillId="0" borderId="0" xfId="14" applyNumberFormat="1" applyFont="1"/>
    <xf numFmtId="3" fontId="0" fillId="0" borderId="0" xfId="0" applyNumberFormat="1"/>
    <xf numFmtId="0" fontId="0" fillId="9" borderId="0" xfId="0" applyFill="1"/>
    <xf numFmtId="3" fontId="0" fillId="10" borderId="8" xfId="0" applyNumberFormat="1" applyFill="1" applyBorder="1"/>
    <xf numFmtId="176" fontId="1" fillId="2" borderId="0" xfId="8" applyNumberFormat="1" applyFont="1" applyFill="1" applyBorder="1"/>
    <xf numFmtId="176" fontId="0" fillId="2" borderId="11" xfId="0" applyNumberFormat="1" applyFont="1" applyFill="1" applyBorder="1" applyAlignment="1">
      <alignment horizontal="right"/>
    </xf>
    <xf numFmtId="176" fontId="1" fillId="2" borderId="11" xfId="8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13" applyNumberFormat="1" applyFont="1" applyAlignment="1">
      <alignment horizontal="right"/>
    </xf>
    <xf numFmtId="177" fontId="9" fillId="2" borderId="0" xfId="1" applyNumberFormat="1" applyFont="1" applyFill="1" applyAlignment="1">
      <alignment horizontal="center"/>
    </xf>
    <xf numFmtId="3" fontId="16" fillId="0" borderId="0" xfId="14" applyNumberFormat="1" applyFont="1"/>
    <xf numFmtId="0" fontId="16" fillId="0" borderId="0" xfId="0" applyFont="1"/>
    <xf numFmtId="3" fontId="16" fillId="0" borderId="0" xfId="0" applyNumberFormat="1" applyFont="1"/>
    <xf numFmtId="170" fontId="0" fillId="2" borderId="0" xfId="0" applyNumberFormat="1" applyFont="1" applyFill="1" applyBorder="1" applyAlignment="1">
      <alignment horizontal="center"/>
    </xf>
    <xf numFmtId="178" fontId="0" fillId="0" borderId="0" xfId="0" applyNumberFormat="1"/>
    <xf numFmtId="178" fontId="17" fillId="0" borderId="0" xfId="0" applyNumberFormat="1" applyFont="1" applyAlignment="1">
      <alignment horizontal="center"/>
    </xf>
    <xf numFmtId="9" fontId="17" fillId="0" borderId="0" xfId="14" applyFont="1" applyAlignment="1">
      <alignment horizontal="center"/>
    </xf>
    <xf numFmtId="14" fontId="0" fillId="0" borderId="0" xfId="0" applyNumberFormat="1"/>
    <xf numFmtId="178" fontId="17" fillId="0" borderId="0" xfId="14" applyNumberFormat="1" applyFont="1" applyAlignment="1">
      <alignment horizontal="center"/>
    </xf>
    <xf numFmtId="174" fontId="0" fillId="7" borderId="0" xfId="0" applyNumberFormat="1" applyFill="1"/>
    <xf numFmtId="174" fontId="0" fillId="0" borderId="0" xfId="0" applyNumberFormat="1"/>
    <xf numFmtId="179" fontId="0" fillId="7" borderId="0" xfId="0" applyNumberFormat="1" applyFill="1"/>
    <xf numFmtId="179" fontId="0" fillId="0" borderId="0" xfId="0" applyNumberFormat="1"/>
    <xf numFmtId="180" fontId="0" fillId="7" borderId="0" xfId="0" applyNumberFormat="1" applyFill="1"/>
    <xf numFmtId="180" fontId="0" fillId="0" borderId="0" xfId="0" applyNumberFormat="1"/>
    <xf numFmtId="176" fontId="0" fillId="7" borderId="0" xfId="0" applyNumberFormat="1" applyFill="1"/>
    <xf numFmtId="176" fontId="0" fillId="0" borderId="0" xfId="0" applyNumberFormat="1"/>
    <xf numFmtId="0" fontId="0" fillId="2" borderId="0" xfId="0" applyFont="1" applyFill="1" applyBorder="1" applyAlignment="1">
      <alignment horizontal="left"/>
    </xf>
    <xf numFmtId="0" fontId="0" fillId="0" borderId="0" xfId="0" applyFill="1" applyBorder="1"/>
    <xf numFmtId="0" fontId="0" fillId="9" borderId="12" xfId="0" applyFill="1" applyBorder="1"/>
    <xf numFmtId="179" fontId="0" fillId="2" borderId="11" xfId="0" applyNumberFormat="1" applyFont="1" applyFill="1" applyBorder="1" applyAlignment="1">
      <alignment horizontal="right"/>
    </xf>
    <xf numFmtId="179" fontId="1" fillId="2" borderId="11" xfId="8" applyNumberFormat="1" applyFont="1" applyFill="1" applyBorder="1" applyAlignment="1">
      <alignment horizontal="right"/>
    </xf>
    <xf numFmtId="0" fontId="15" fillId="2" borderId="18" xfId="0" applyFont="1" applyFill="1" applyBorder="1" applyAlignment="1">
      <alignment horizontal="left"/>
    </xf>
    <xf numFmtId="173" fontId="15" fillId="2" borderId="19" xfId="0" applyNumberFormat="1" applyFont="1" applyFill="1" applyBorder="1" applyAlignment="1"/>
    <xf numFmtId="0" fontId="0" fillId="2" borderId="19" xfId="0" applyFill="1" applyBorder="1"/>
    <xf numFmtId="0" fontId="0" fillId="2" borderId="17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24" xfId="0" applyFill="1" applyBorder="1"/>
    <xf numFmtId="181" fontId="9" fillId="2" borderId="1" xfId="5" applyNumberFormat="1" applyFont="1" applyFill="1" applyBorder="1" applyAlignment="1">
      <alignment horizontal="right"/>
    </xf>
    <xf numFmtId="181" fontId="10" fillId="2" borderId="9" xfId="5" applyNumberFormat="1" applyFont="1" applyFill="1" applyBorder="1" applyAlignment="1">
      <alignment horizontal="right"/>
    </xf>
    <xf numFmtId="3" fontId="9" fillId="0" borderId="0" xfId="13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0" xfId="14" applyNumberFormat="1" applyFont="1" applyAlignment="1">
      <alignment horizontal="right"/>
    </xf>
    <xf numFmtId="178" fontId="16" fillId="0" borderId="0" xfId="0" applyNumberFormat="1" applyFont="1" applyAlignment="1">
      <alignment horizontal="center"/>
    </xf>
    <xf numFmtId="182" fontId="0" fillId="2" borderId="11" xfId="0" applyNumberFormat="1" applyFont="1" applyFill="1" applyBorder="1" applyAlignment="1">
      <alignment horizontal="right"/>
    </xf>
    <xf numFmtId="178" fontId="16" fillId="0" borderId="0" xfId="13" applyNumberFormat="1" applyFont="1" applyAlignment="1">
      <alignment horizontal="center"/>
    </xf>
    <xf numFmtId="166" fontId="17" fillId="0" borderId="0" xfId="13" applyNumberFormat="1" applyFont="1" applyAlignment="1">
      <alignment horizontal="center"/>
    </xf>
    <xf numFmtId="166" fontId="17" fillId="0" borderId="0" xfId="13" applyNumberFormat="1" applyFont="1" applyFill="1" applyBorder="1" applyAlignment="1">
      <alignment horizontal="center"/>
    </xf>
    <xf numFmtId="166" fontId="16" fillId="0" borderId="0" xfId="13" applyNumberFormat="1" applyFont="1" applyAlignment="1">
      <alignment horizontal="center"/>
    </xf>
    <xf numFmtId="166" fontId="9" fillId="8" borderId="8" xfId="13" applyNumberFormat="1" applyFont="1" applyFill="1" applyBorder="1" applyAlignment="1">
      <alignment horizontal="left"/>
    </xf>
    <xf numFmtId="166" fontId="9" fillId="9" borderId="8" xfId="13" applyNumberFormat="1" applyFont="1" applyFill="1" applyBorder="1" applyAlignment="1">
      <alignment horizontal="left"/>
    </xf>
    <xf numFmtId="3" fontId="0" fillId="10" borderId="12" xfId="0" applyNumberFormat="1" applyFill="1" applyBorder="1"/>
    <xf numFmtId="3" fontId="17" fillId="0" borderId="0" xfId="13" applyNumberFormat="1" applyFont="1"/>
    <xf numFmtId="3" fontId="16" fillId="0" borderId="0" xfId="13" applyNumberFormat="1" applyFont="1"/>
    <xf numFmtId="3" fontId="17" fillId="0" borderId="0" xfId="0" applyNumberFormat="1" applyFont="1" applyAlignment="1">
      <alignment horizontal="right"/>
    </xf>
    <xf numFmtId="3" fontId="9" fillId="10" borderId="13" xfId="13" applyNumberFormat="1" applyFont="1" applyFill="1" applyBorder="1" applyAlignment="1">
      <alignment horizontal="right"/>
    </xf>
    <xf numFmtId="3" fontId="17" fillId="0" borderId="0" xfId="0" applyNumberFormat="1" applyFont="1" applyFill="1" applyBorder="1" applyAlignment="1">
      <alignment horizontal="right"/>
    </xf>
    <xf numFmtId="3" fontId="17" fillId="8" borderId="12" xfId="0" applyNumberFormat="1" applyFont="1" applyFill="1" applyBorder="1" applyAlignment="1">
      <alignment horizontal="right"/>
    </xf>
    <xf numFmtId="3" fontId="17" fillId="9" borderId="12" xfId="0" applyNumberFormat="1" applyFont="1" applyFill="1" applyBorder="1" applyAlignment="1">
      <alignment horizontal="right"/>
    </xf>
    <xf numFmtId="170" fontId="0" fillId="2" borderId="11" xfId="0" applyNumberFormat="1" applyFont="1" applyFill="1" applyBorder="1" applyAlignment="1">
      <alignment horizontal="center"/>
    </xf>
    <xf numFmtId="183" fontId="0" fillId="0" borderId="0" xfId="0" applyNumberFormat="1"/>
    <xf numFmtId="14" fontId="0" fillId="0" borderId="0" xfId="0" applyNumberFormat="1" applyFill="1" applyAlignment="1">
      <alignment horizontal="left"/>
    </xf>
    <xf numFmtId="9" fontId="0" fillId="0" borderId="0" xfId="14" applyFont="1" applyFill="1"/>
    <xf numFmtId="3" fontId="0" fillId="0" borderId="0" xfId="14" applyNumberFormat="1" applyFont="1" applyFill="1"/>
    <xf numFmtId="3" fontId="0" fillId="0" borderId="8" xfId="0" applyNumberFormat="1" applyBorder="1"/>
    <xf numFmtId="166" fontId="17" fillId="0" borderId="12" xfId="13" applyNumberFormat="1" applyFont="1" applyBorder="1" applyAlignment="1">
      <alignment horizontal="center"/>
    </xf>
    <xf numFmtId="3" fontId="17" fillId="0" borderId="13" xfId="0" applyNumberFormat="1" applyFont="1" applyBorder="1" applyAlignment="1">
      <alignment horizontal="right"/>
    </xf>
    <xf numFmtId="165" fontId="0" fillId="0" borderId="0" xfId="13" applyFont="1"/>
    <xf numFmtId="184" fontId="0" fillId="8" borderId="13" xfId="0" applyNumberFormat="1" applyFill="1" applyBorder="1"/>
    <xf numFmtId="185" fontId="0" fillId="9" borderId="13" xfId="13" applyNumberFormat="1" applyFont="1" applyFill="1" applyBorder="1" applyAlignment="1">
      <alignment horizontal="right"/>
    </xf>
    <xf numFmtId="166" fontId="0" fillId="11" borderId="0" xfId="13" applyNumberFormat="1" applyFont="1" applyFill="1"/>
    <xf numFmtId="4" fontId="0" fillId="11" borderId="0" xfId="13" applyNumberFormat="1" applyFont="1" applyFill="1" applyAlignment="1">
      <alignment horizontal="right"/>
    </xf>
    <xf numFmtId="0" fontId="15" fillId="0" borderId="0" xfId="0" applyFont="1" applyAlignment="1">
      <alignment horizontal="left"/>
    </xf>
    <xf numFmtId="0" fontId="15" fillId="0" borderId="0" xfId="0" applyNumberFormat="1" applyFont="1" applyAlignment="1">
      <alignment horizontal="right" wrapText="1"/>
    </xf>
    <xf numFmtId="0" fontId="15" fillId="0" borderId="0" xfId="0" applyFont="1" applyAlignment="1">
      <alignment horizontal="right" wrapText="1"/>
    </xf>
    <xf numFmtId="9" fontId="15" fillId="0" borderId="0" xfId="14" applyFont="1"/>
    <xf numFmtId="9" fontId="15" fillId="0" borderId="0" xfId="14" applyFont="1" applyAlignment="1">
      <alignment wrapText="1"/>
    </xf>
    <xf numFmtId="0" fontId="15" fillId="0" borderId="0" xfId="0" applyFont="1" applyAlignment="1">
      <alignment wrapText="1"/>
    </xf>
    <xf numFmtId="187" fontId="0" fillId="11" borderId="0" xfId="13" applyNumberFormat="1" applyFont="1" applyFill="1" applyAlignment="1">
      <alignment horizontal="right"/>
    </xf>
    <xf numFmtId="186" fontId="0" fillId="11" borderId="0" xfId="14" applyNumberFormat="1" applyFont="1" applyFill="1"/>
    <xf numFmtId="186" fontId="0" fillId="11" borderId="0" xfId="13" applyNumberFormat="1" applyFont="1" applyFill="1"/>
    <xf numFmtId="4" fontId="0" fillId="11" borderId="6" xfId="13" applyNumberFormat="1" applyFont="1" applyFill="1" applyBorder="1" applyAlignment="1">
      <alignment horizontal="right"/>
    </xf>
    <xf numFmtId="187" fontId="0" fillId="11" borderId="6" xfId="13" applyNumberFormat="1" applyFont="1" applyFill="1" applyBorder="1" applyAlignment="1">
      <alignment horizontal="right"/>
    </xf>
    <xf numFmtId="3" fontId="0" fillId="0" borderId="6" xfId="0" applyNumberFormat="1" applyFill="1" applyBorder="1"/>
    <xf numFmtId="186" fontId="0" fillId="11" borderId="6" xfId="14" applyNumberFormat="1" applyFont="1" applyFill="1" applyBorder="1"/>
    <xf numFmtId="9" fontId="0" fillId="0" borderId="6" xfId="14" applyFont="1" applyFill="1" applyBorder="1"/>
    <xf numFmtId="166" fontId="9" fillId="0" borderId="0" xfId="13" applyNumberFormat="1" applyFont="1" applyAlignment="1">
      <alignment horizontal="left"/>
    </xf>
    <xf numFmtId="0" fontId="9" fillId="0" borderId="0" xfId="0" applyFont="1"/>
    <xf numFmtId="165" fontId="9" fillId="0" borderId="0" xfId="0" applyNumberFormat="1" applyFont="1" applyAlignment="1">
      <alignment horizontal="right"/>
    </xf>
    <xf numFmtId="0" fontId="0" fillId="2" borderId="0" xfId="0" applyFill="1" applyBorder="1" applyAlignment="1">
      <alignment horizontal="left"/>
    </xf>
    <xf numFmtId="3" fontId="0" fillId="2" borderId="0" xfId="0" applyNumberFormat="1" applyFill="1" applyBorder="1" applyAlignment="1">
      <alignment horizontal="right"/>
    </xf>
    <xf numFmtId="0" fontId="0" fillId="2" borderId="0" xfId="0" applyFill="1" applyBorder="1"/>
    <xf numFmtId="3" fontId="0" fillId="2" borderId="0" xfId="0" applyNumberFormat="1" applyFill="1" applyBorder="1"/>
    <xf numFmtId="166" fontId="17" fillId="2" borderId="0" xfId="13" applyNumberFormat="1" applyFont="1" applyFill="1" applyBorder="1" applyAlignment="1">
      <alignment horizontal="center"/>
    </xf>
    <xf numFmtId="3" fontId="17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/>
    <xf numFmtId="0" fontId="0" fillId="2" borderId="0" xfId="0" applyFill="1"/>
    <xf numFmtId="0" fontId="0" fillId="2" borderId="19" xfId="0" applyFill="1" applyBorder="1" applyAlignment="1"/>
    <xf numFmtId="3" fontId="15" fillId="0" borderId="0" xfId="14" applyNumberFormat="1" applyFont="1" applyAlignment="1">
      <alignment horizontal="right" wrapText="1"/>
    </xf>
    <xf numFmtId="0" fontId="0" fillId="0" borderId="25" xfId="0" applyBorder="1"/>
    <xf numFmtId="0" fontId="0" fillId="0" borderId="20" xfId="0" applyBorder="1" applyAlignment="1"/>
    <xf numFmtId="0" fontId="0" fillId="2" borderId="18" xfId="0" applyFont="1" applyFill="1" applyBorder="1" applyAlignment="1">
      <alignment horizontal="left"/>
    </xf>
    <xf numFmtId="0" fontId="0" fillId="0" borderId="20" xfId="0" applyBorder="1"/>
    <xf numFmtId="0" fontId="0" fillId="2" borderId="24" xfId="0" applyFont="1" applyFill="1" applyBorder="1" applyAlignment="1">
      <alignment horizontal="right"/>
    </xf>
    <xf numFmtId="0" fontId="0" fillId="0" borderId="16" xfId="0" applyBorder="1"/>
    <xf numFmtId="166" fontId="0" fillId="0" borderId="19" xfId="0" applyNumberFormat="1" applyBorder="1" applyAlignment="1"/>
    <xf numFmtId="0" fontId="0" fillId="0" borderId="19" xfId="0" applyBorder="1"/>
    <xf numFmtId="3" fontId="0" fillId="2" borderId="22" xfId="13" applyNumberFormat="1" applyFont="1" applyFill="1" applyBorder="1" applyAlignment="1">
      <alignment horizontal="right"/>
    </xf>
    <xf numFmtId="4" fontId="0" fillId="2" borderId="21" xfId="0" applyNumberFormat="1" applyFill="1" applyBorder="1" applyAlignment="1">
      <alignment horizontal="right"/>
    </xf>
    <xf numFmtId="188" fontId="0" fillId="2" borderId="14" xfId="0" applyNumberFormat="1" applyFill="1" applyBorder="1" applyAlignment="1">
      <alignment horizontal="right"/>
    </xf>
    <xf numFmtId="188" fontId="0" fillId="2" borderId="17" xfId="0" applyNumberFormat="1" applyFill="1" applyBorder="1" applyAlignment="1">
      <alignment horizontal="right"/>
    </xf>
    <xf numFmtId="4" fontId="0" fillId="2" borderId="21" xfId="13" applyNumberFormat="1" applyFont="1" applyFill="1" applyBorder="1" applyAlignment="1">
      <alignment horizontal="right"/>
    </xf>
    <xf numFmtId="188" fontId="0" fillId="2" borderId="17" xfId="13" applyNumberFormat="1" applyFont="1" applyFill="1" applyBorder="1" applyAlignment="1">
      <alignment horizontal="right"/>
    </xf>
    <xf numFmtId="3" fontId="0" fillId="2" borderId="23" xfId="13" applyNumberFormat="1" applyFont="1" applyFill="1" applyBorder="1" applyAlignment="1">
      <alignment horizontal="right"/>
    </xf>
    <xf numFmtId="178" fontId="0" fillId="0" borderId="0" xfId="0" applyNumberFormat="1" applyFill="1" applyBorder="1"/>
    <xf numFmtId="0" fontId="0" fillId="0" borderId="0" xfId="0" applyFill="1"/>
    <xf numFmtId="0" fontId="0" fillId="0" borderId="0" xfId="0" applyFill="1" applyAlignment="1"/>
    <xf numFmtId="189" fontId="17" fillId="0" borderId="0" xfId="14" applyNumberFormat="1" applyFont="1" applyAlignment="1">
      <alignment horizontal="center"/>
    </xf>
    <xf numFmtId="0" fontId="0" fillId="11" borderId="0" xfId="14" applyNumberFormat="1" applyFont="1" applyFill="1"/>
    <xf numFmtId="166" fontId="0" fillId="2" borderId="0" xfId="13" applyNumberFormat="1" applyFont="1" applyFill="1" applyBorder="1"/>
    <xf numFmtId="166" fontId="15" fillId="0" borderId="0" xfId="13" applyNumberFormat="1" applyFont="1" applyAlignment="1">
      <alignment wrapText="1"/>
    </xf>
    <xf numFmtId="166" fontId="0" fillId="11" borderId="6" xfId="13" applyNumberFormat="1" applyFont="1" applyFill="1" applyBorder="1"/>
    <xf numFmtId="166" fontId="0" fillId="0" borderId="0" xfId="13" applyNumberFormat="1" applyFont="1"/>
    <xf numFmtId="166" fontId="5" fillId="2" borderId="0" xfId="13" applyNumberFormat="1" applyFont="1" applyFill="1" applyBorder="1"/>
    <xf numFmtId="166" fontId="15" fillId="0" borderId="0" xfId="13" applyNumberFormat="1" applyFont="1" applyAlignment="1">
      <alignment horizontal="right" wrapText="1"/>
    </xf>
    <xf numFmtId="166" fontId="0" fillId="11" borderId="0" xfId="13" applyNumberFormat="1" applyFont="1" applyFill="1" applyAlignment="1">
      <alignment horizontal="right"/>
    </xf>
    <xf numFmtId="166" fontId="0" fillId="11" borderId="6" xfId="13" applyNumberFormat="1" applyFont="1" applyFill="1" applyBorder="1" applyAlignment="1">
      <alignment horizontal="right"/>
    </xf>
    <xf numFmtId="166" fontId="0" fillId="0" borderId="0" xfId="13" applyNumberFormat="1" applyFont="1" applyAlignment="1">
      <alignment horizontal="right"/>
    </xf>
    <xf numFmtId="190" fontId="0" fillId="2" borderId="0" xfId="0" applyNumberFormat="1" applyFill="1" applyBorder="1"/>
    <xf numFmtId="190" fontId="15" fillId="0" borderId="0" xfId="14" applyNumberFormat="1" applyFont="1" applyAlignment="1">
      <alignment wrapText="1"/>
    </xf>
    <xf numFmtId="190" fontId="0" fillId="11" borderId="0" xfId="14" applyNumberFormat="1" applyFont="1" applyFill="1"/>
    <xf numFmtId="190" fontId="0" fillId="11" borderId="0" xfId="13" applyNumberFormat="1" applyFont="1" applyFill="1"/>
    <xf numFmtId="190" fontId="0" fillId="11" borderId="6" xfId="14" applyNumberFormat="1" applyFont="1" applyFill="1" applyBorder="1"/>
    <xf numFmtId="190" fontId="0" fillId="0" borderId="0" xfId="14" applyNumberFormat="1" applyFont="1"/>
    <xf numFmtId="190" fontId="0" fillId="0" borderId="0" xfId="0" applyNumberFormat="1"/>
    <xf numFmtId="176" fontId="0" fillId="2" borderId="0" xfId="0" applyNumberFormat="1" applyFont="1" applyFill="1" applyBorder="1"/>
    <xf numFmtId="47" fontId="0" fillId="0" borderId="0" xfId="0" applyNumberFormat="1"/>
    <xf numFmtId="0" fontId="0" fillId="2" borderId="11" xfId="0" applyFont="1" applyFill="1" applyBorder="1"/>
    <xf numFmtId="170" fontId="9" fillId="3" borderId="1" xfId="1" applyNumberFormat="1" applyFont="1" applyFill="1" applyBorder="1" applyAlignment="1">
      <alignment horizontal="center"/>
    </xf>
    <xf numFmtId="168" fontId="9" fillId="3" borderId="0" xfId="1" applyNumberFormat="1" applyFont="1" applyFill="1" applyBorder="1" applyAlignment="1">
      <alignment horizontal="right"/>
    </xf>
    <xf numFmtId="39" fontId="0" fillId="7" borderId="0" xfId="0" applyNumberFormat="1" applyFill="1"/>
    <xf numFmtId="191" fontId="0" fillId="7" borderId="0" xfId="0" applyNumberFormat="1" applyFill="1"/>
    <xf numFmtId="192" fontId="0" fillId="7" borderId="0" xfId="0" applyNumberFormat="1" applyFill="1"/>
    <xf numFmtId="170" fontId="11" fillId="5" borderId="7" xfId="1" applyNumberFormat="1" applyFont="1" applyFill="1" applyBorder="1" applyAlignment="1">
      <alignment horizontal="center" wrapText="1"/>
    </xf>
    <xf numFmtId="0" fontId="0" fillId="2" borderId="27" xfId="0" applyFont="1" applyFill="1" applyBorder="1" applyAlignment="1">
      <alignment horizontal="left"/>
    </xf>
    <xf numFmtId="2" fontId="0" fillId="0" borderId="0" xfId="0" applyNumberFormat="1"/>
    <xf numFmtId="2" fontId="0" fillId="0" borderId="0" xfId="0" applyNumberFormat="1" applyFill="1"/>
    <xf numFmtId="191" fontId="0" fillId="0" borderId="0" xfId="0" applyNumberFormat="1"/>
    <xf numFmtId="193" fontId="13" fillId="2" borderId="0" xfId="0" applyNumberFormat="1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194" fontId="0" fillId="0" borderId="0" xfId="0" applyNumberFormat="1" applyBorder="1"/>
    <xf numFmtId="165" fontId="17" fillId="0" borderId="0" xfId="13" applyNumberFormat="1" applyFont="1" applyAlignment="1">
      <alignment horizontal="center"/>
    </xf>
    <xf numFmtId="179" fontId="0" fillId="2" borderId="1" xfId="0" applyNumberFormat="1" applyFont="1" applyFill="1" applyBorder="1" applyAlignment="1">
      <alignment horizontal="right"/>
    </xf>
    <xf numFmtId="169" fontId="0" fillId="2" borderId="1" xfId="0" applyNumberFormat="1" applyFont="1" applyFill="1" applyBorder="1" applyAlignment="1">
      <alignment horizontal="right"/>
    </xf>
    <xf numFmtId="0" fontId="15" fillId="0" borderId="25" xfId="0" applyFont="1" applyBorder="1" applyAlignment="1">
      <alignment horizontal="center"/>
    </xf>
    <xf numFmtId="0" fontId="0" fillId="2" borderId="22" xfId="0" applyFill="1" applyBorder="1"/>
    <xf numFmtId="4" fontId="0" fillId="2" borderId="34" xfId="0" applyNumberFormat="1" applyFill="1" applyBorder="1" applyAlignment="1">
      <alignment horizontal="right"/>
    </xf>
    <xf numFmtId="188" fontId="0" fillId="2" borderId="35" xfId="0" applyNumberFormat="1" applyFill="1" applyBorder="1" applyAlignment="1">
      <alignment horizontal="right"/>
    </xf>
    <xf numFmtId="188" fontId="0" fillId="2" borderId="22" xfId="0" applyNumberFormat="1" applyFill="1" applyBorder="1" applyAlignment="1">
      <alignment horizontal="right"/>
    </xf>
    <xf numFmtId="0" fontId="0" fillId="2" borderId="36" xfId="0" applyFill="1" applyBorder="1" applyAlignment="1">
      <alignment horizontal="left"/>
    </xf>
    <xf numFmtId="3" fontId="0" fillId="2" borderId="36" xfId="13" applyNumberFormat="1" applyFont="1" applyFill="1" applyBorder="1" applyAlignment="1">
      <alignment horizontal="right"/>
    </xf>
    <xf numFmtId="0" fontId="0" fillId="2" borderId="39" xfId="0" applyFill="1" applyBorder="1" applyAlignment="1">
      <alignment horizontal="left"/>
    </xf>
    <xf numFmtId="3" fontId="0" fillId="2" borderId="40" xfId="0" applyNumberFormat="1" applyFill="1" applyBorder="1" applyAlignment="1">
      <alignment horizontal="right"/>
    </xf>
    <xf numFmtId="9" fontId="0" fillId="2" borderId="41" xfId="14" applyFont="1" applyFill="1" applyBorder="1" applyAlignment="1">
      <alignment horizontal="right"/>
    </xf>
    <xf numFmtId="9" fontId="0" fillId="2" borderId="26" xfId="14" applyFont="1" applyFill="1" applyBorder="1" applyAlignment="1">
      <alignment horizontal="right"/>
    </xf>
    <xf numFmtId="4" fontId="0" fillId="2" borderId="10" xfId="0" applyNumberFormat="1" applyFill="1" applyBorder="1" applyAlignment="1">
      <alignment horizontal="right"/>
    </xf>
    <xf numFmtId="0" fontId="0" fillId="2" borderId="10" xfId="0" applyFill="1" applyBorder="1" applyAlignment="1">
      <alignment horizontal="right"/>
    </xf>
    <xf numFmtId="0" fontId="0" fillId="2" borderId="10" xfId="0" applyFill="1" applyBorder="1"/>
    <xf numFmtId="169" fontId="0" fillId="2" borderId="10" xfId="0" applyNumberFormat="1" applyFont="1" applyFill="1" applyBorder="1" applyAlignment="1">
      <alignment horizontal="right"/>
    </xf>
    <xf numFmtId="3" fontId="0" fillId="2" borderId="1" xfId="0" applyNumberFormat="1" applyFill="1" applyBorder="1"/>
    <xf numFmtId="170" fontId="0" fillId="2" borderId="10" xfId="0" applyNumberFormat="1" applyFont="1" applyFill="1" applyBorder="1" applyAlignment="1">
      <alignment horizontal="center"/>
    </xf>
    <xf numFmtId="176" fontId="0" fillId="2" borderId="10" xfId="0" applyNumberFormat="1" applyFill="1" applyBorder="1"/>
    <xf numFmtId="4" fontId="0" fillId="2" borderId="1" xfId="0" applyNumberFormat="1" applyFill="1" applyBorder="1" applyAlignment="1">
      <alignment horizontal="center"/>
    </xf>
    <xf numFmtId="176" fontId="0" fillId="2" borderId="10" xfId="0" applyNumberFormat="1" applyFont="1" applyFill="1" applyBorder="1" applyAlignment="1">
      <alignment horizontal="right"/>
    </xf>
    <xf numFmtId="176" fontId="0" fillId="2" borderId="0" xfId="0" applyNumberFormat="1" applyFont="1" applyFill="1" applyBorder="1" applyAlignment="1">
      <alignment horizontal="right"/>
    </xf>
    <xf numFmtId="180" fontId="0" fillId="2" borderId="1" xfId="0" applyNumberFormat="1" applyFill="1" applyBorder="1"/>
    <xf numFmtId="176" fontId="1" fillId="2" borderId="1" xfId="8" applyNumberFormat="1" applyFont="1" applyFill="1" applyBorder="1" applyAlignment="1">
      <alignment horizontal="right"/>
    </xf>
    <xf numFmtId="3" fontId="0" fillId="2" borderId="0" xfId="0" applyNumberFormat="1" applyFont="1" applyFill="1" applyBorder="1" applyAlignment="1">
      <alignment horizontal="right"/>
    </xf>
    <xf numFmtId="176" fontId="1" fillId="2" borderId="0" xfId="8" applyNumberFormat="1" applyFont="1" applyFill="1" applyBorder="1" applyAlignment="1">
      <alignment horizontal="right"/>
    </xf>
    <xf numFmtId="0" fontId="0" fillId="2" borderId="5" xfId="0" applyFont="1" applyFill="1" applyBorder="1"/>
    <xf numFmtId="170" fontId="9" fillId="3" borderId="42" xfId="1" applyNumberFormat="1" applyFont="1" applyFill="1" applyBorder="1" applyAlignment="1">
      <alignment horizontal="center"/>
    </xf>
    <xf numFmtId="168" fontId="9" fillId="3" borderId="5" xfId="1" applyNumberFormat="1" applyFont="1" applyFill="1" applyBorder="1" applyAlignment="1">
      <alignment horizontal="right"/>
    </xf>
    <xf numFmtId="169" fontId="0" fillId="2" borderId="5" xfId="0" applyNumberFormat="1" applyFont="1" applyFill="1" applyBorder="1" applyAlignment="1">
      <alignment horizontal="right"/>
    </xf>
    <xf numFmtId="3" fontId="0" fillId="2" borderId="5" xfId="0" applyNumberFormat="1" applyFont="1" applyFill="1" applyBorder="1" applyAlignment="1">
      <alignment horizontal="right"/>
    </xf>
    <xf numFmtId="176" fontId="1" fillId="2" borderId="5" xfId="8" applyNumberFormat="1" applyFont="1" applyFill="1" applyBorder="1" applyAlignment="1">
      <alignment horizontal="right"/>
    </xf>
    <xf numFmtId="176" fontId="0" fillId="2" borderId="5" xfId="0" applyNumberFormat="1" applyFont="1" applyFill="1" applyBorder="1" applyAlignment="1">
      <alignment horizontal="right"/>
    </xf>
    <xf numFmtId="170" fontId="0" fillId="2" borderId="42" xfId="0" applyNumberFormat="1" applyFont="1" applyFill="1" applyBorder="1" applyAlignment="1">
      <alignment horizontal="center"/>
    </xf>
    <xf numFmtId="170" fontId="0" fillId="2" borderId="42" xfId="0" applyNumberFormat="1" applyFont="1" applyFill="1" applyBorder="1" applyAlignment="1">
      <alignment horizontal="right"/>
    </xf>
    <xf numFmtId="0" fontId="0" fillId="4" borderId="2" xfId="0" applyFont="1" applyFill="1" applyBorder="1"/>
    <xf numFmtId="0" fontId="0" fillId="4" borderId="3" xfId="0" applyFont="1" applyFill="1" applyBorder="1"/>
    <xf numFmtId="0" fontId="3" fillId="4" borderId="4" xfId="1" applyFont="1" applyFill="1" applyBorder="1" applyAlignment="1">
      <alignment horizontal="center"/>
    </xf>
    <xf numFmtId="166" fontId="3" fillId="5" borderId="5" xfId="7" applyNumberFormat="1" applyFont="1" applyFill="1" applyBorder="1" applyAlignment="1">
      <alignment horizontal="center" wrapText="1"/>
    </xf>
    <xf numFmtId="166" fontId="3" fillId="5" borderId="6" xfId="7" applyNumberFormat="1" applyFont="1" applyFill="1" applyBorder="1" applyAlignment="1">
      <alignment horizontal="center" wrapText="1"/>
    </xf>
    <xf numFmtId="169" fontId="3" fillId="5" borderId="6" xfId="7" applyNumberFormat="1" applyFont="1" applyFill="1" applyBorder="1" applyAlignment="1">
      <alignment horizontal="center" wrapText="1"/>
    </xf>
    <xf numFmtId="3" fontId="3" fillId="5" borderId="6" xfId="7" applyNumberFormat="1" applyFont="1" applyFill="1" applyBorder="1" applyAlignment="1">
      <alignment horizontal="center" wrapText="1"/>
    </xf>
    <xf numFmtId="176" fontId="3" fillId="5" borderId="6" xfId="8" applyNumberFormat="1" applyFont="1" applyFill="1" applyBorder="1" applyAlignment="1">
      <alignment horizontal="center" wrapText="1"/>
    </xf>
    <xf numFmtId="176" fontId="3" fillId="5" borderId="6" xfId="7" applyNumberFormat="1" applyFont="1" applyFill="1" applyBorder="1" applyAlignment="1">
      <alignment horizontal="center" wrapText="1"/>
    </xf>
    <xf numFmtId="170" fontId="3" fillId="5" borderId="6" xfId="7" applyNumberFormat="1" applyFont="1" applyFill="1" applyBorder="1" applyAlignment="1">
      <alignment horizontal="center" wrapText="1"/>
    </xf>
    <xf numFmtId="170" fontId="3" fillId="5" borderId="7" xfId="7" applyNumberFormat="1" applyFont="1" applyFill="1" applyBorder="1" applyAlignment="1">
      <alignment horizontal="center" wrapText="1"/>
    </xf>
    <xf numFmtId="170" fontId="9" fillId="3" borderId="0" xfId="1" applyNumberFormat="1" applyFont="1" applyFill="1" applyBorder="1" applyAlignment="1">
      <alignment horizontal="center"/>
    </xf>
    <xf numFmtId="179" fontId="1" fillId="2" borderId="0" xfId="8" applyNumberFormat="1" applyFont="1" applyFill="1" applyBorder="1" applyAlignment="1">
      <alignment horizontal="right"/>
    </xf>
    <xf numFmtId="182" fontId="0" fillId="2" borderId="0" xfId="0" applyNumberFormat="1" applyFont="1" applyFill="1" applyBorder="1" applyAlignment="1">
      <alignment horizontal="right"/>
    </xf>
    <xf numFmtId="0" fontId="0" fillId="2" borderId="42" xfId="0" applyFont="1" applyFill="1" applyBorder="1"/>
    <xf numFmtId="170" fontId="9" fillId="3" borderId="7" xfId="1" applyNumberFormat="1" applyFont="1" applyFill="1" applyBorder="1" applyAlignment="1">
      <alignment horizontal="center"/>
    </xf>
    <xf numFmtId="179" fontId="0" fillId="2" borderId="5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1" fillId="2" borderId="5" xfId="8" applyNumberFormat="1" applyFont="1" applyFill="1" applyBorder="1" applyAlignment="1">
      <alignment horizontal="right"/>
    </xf>
    <xf numFmtId="170" fontId="3" fillId="4" borderId="2" xfId="3" applyNumberFormat="1" applyFont="1" applyFill="1" applyBorder="1" applyAlignment="1">
      <alignment horizontal="center" vertical="center" wrapText="1"/>
    </xf>
    <xf numFmtId="170" fontId="3" fillId="4" borderId="3" xfId="3" applyNumberFormat="1" applyFont="1" applyFill="1" applyBorder="1" applyAlignment="1">
      <alignment horizontal="center" vertical="center" wrapText="1"/>
    </xf>
    <xf numFmtId="170" fontId="3" fillId="4" borderId="4" xfId="3" applyNumberFormat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3" fontId="0" fillId="2" borderId="28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2" borderId="37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2" borderId="30" xfId="0" applyNumberFormat="1" applyFill="1" applyBorder="1" applyAlignment="1">
      <alignment horizontal="right"/>
    </xf>
    <xf numFmtId="3" fontId="0" fillId="2" borderId="31" xfId="0" applyNumberFormat="1" applyFill="1" applyBorder="1" applyAlignment="1">
      <alignment horizontal="right"/>
    </xf>
  </cellXfs>
  <cellStyles count="15">
    <cellStyle name="% 2" xfId="2" xr:uid="{00000000-0005-0000-0000-000000000000}"/>
    <cellStyle name="Comma" xfId="13" builtinId="3"/>
    <cellStyle name="Comma 2" xfId="3" xr:uid="{00000000-0005-0000-0000-000002000000}"/>
    <cellStyle name="Comma 2 2 2" xfId="10" xr:uid="{00000000-0005-0000-0000-000003000000}"/>
    <cellStyle name="Comma 3" xfId="7" xr:uid="{00000000-0005-0000-0000-000004000000}"/>
    <cellStyle name="Currency" xfId="5" builtinId="4"/>
    <cellStyle name="Currency 3" xfId="8" xr:uid="{00000000-0005-0000-0000-000006000000}"/>
    <cellStyle name="Normal" xfId="0" builtinId="0"/>
    <cellStyle name="Normal 2" xfId="1" xr:uid="{00000000-0005-0000-0000-000008000000}"/>
    <cellStyle name="Normal 2 3" xfId="4" xr:uid="{00000000-0005-0000-0000-000009000000}"/>
    <cellStyle name="Normal 3 2" xfId="9" xr:uid="{00000000-0005-0000-0000-00000A000000}"/>
    <cellStyle name="Normal 4" xfId="12" xr:uid="{00000000-0005-0000-0000-00000B000000}"/>
    <cellStyle name="Normal 5" xfId="11" xr:uid="{00000000-0005-0000-0000-00000C000000}"/>
    <cellStyle name="Percent" xfId="14" builtinId="5"/>
    <cellStyle name="Percent 5" xfId="6" xr:uid="{00000000-0005-0000-0000-00000E000000}"/>
  </cellStyles>
  <dxfs count="0"/>
  <tableStyles count="0" defaultTableStyle="TableStyleMedium2" defaultPivotStyle="PivotStyleMedium9"/>
  <colors>
    <mruColors>
      <color rgb="FFFFFF99"/>
      <color rgb="FF007AC3"/>
      <color rgb="FF7AC043"/>
      <color rgb="FFEA6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bofaddin.rtdserver">
      <tp t="e">
        <v>#N/A</v>
        <stp/>
        <stp>BDH|14747922667106744737</stp>
        <tr r="M14" s="143"/>
      </tp>
      <tp t="e">
        <v>#N/A</v>
        <stp/>
        <stp>BDH|11035683083991718451</stp>
        <tr r="E18" s="143"/>
      </tp>
      <tp t="e">
        <v>#N/A</v>
        <stp/>
        <stp>BDH|10951253597089053980</stp>
        <tr r="E14" s="143"/>
      </tp>
      <tp t="e">
        <v>#N/A</v>
        <stp/>
        <stp>BDH|13184452317247013977</stp>
        <tr r="M20" s="143"/>
      </tp>
      <tp t="e">
        <v>#N/A</v>
        <stp/>
        <stp>BDH|11555480958650491981</stp>
        <tr r="E22" s="143"/>
      </tp>
      <tp t="e">
        <v>#N/A</v>
        <stp/>
        <stp>BDH|12793310591130600717</stp>
        <tr r="M4" s="143"/>
      </tp>
      <tp t="e">
        <v>#N/A</v>
        <stp/>
        <stp>BDH|17668636927995867992</stp>
        <tr r="I16" s="143"/>
      </tp>
      <tp t="e">
        <v>#N/A</v>
        <stp/>
        <stp>BDH|13808354302197409839</stp>
        <tr r="I11" s="143"/>
      </tp>
      <tp t="e">
        <v>#N/A</v>
        <stp/>
        <stp>BDH|11544224152440987901</stp>
        <tr r="M10" s="143"/>
      </tp>
      <tp t="e">
        <v>#N/A</v>
        <stp/>
        <stp>BDH|14406402643278870169</stp>
        <tr r="I18" s="143"/>
      </tp>
      <tp t="e">
        <v>#N/A</v>
        <stp/>
        <stp>BDH|13402448221387522179</stp>
        <tr r="I8" s="143"/>
      </tp>
      <tp t="e">
        <v>#N/A</v>
        <stp/>
        <stp>BDH|13153579522843111772</stp>
        <tr r="M25" s="143"/>
        <tr r="M26" s="143"/>
        <tr r="M27" s="143"/>
        <tr r="M28" s="143"/>
        <tr r="M29" s="143"/>
        <tr r="M30" s="143"/>
        <tr r="M32" s="143"/>
        <tr r="M33" s="143"/>
        <tr r="M34" s="143"/>
        <tr r="M35" s="143"/>
        <tr r="M36" s="143"/>
        <tr r="M37" s="143"/>
        <tr r="M38" s="143"/>
        <tr r="M39" s="143"/>
        <tr r="M40" s="143"/>
        <tr r="M41" s="143"/>
        <tr r="M42" s="143"/>
        <tr r="M43" s="143"/>
        <tr r="M44" s="143"/>
        <tr r="M45" s="143"/>
        <tr r="M46" s="143"/>
        <tr r="M47" s="143"/>
        <tr r="M31" s="143"/>
      </tp>
      <tp t="e">
        <v>#N/A</v>
        <stp/>
        <stp>BDH|14402628272426874344</stp>
        <tr r="M22" s="143"/>
      </tp>
      <tp t="e">
        <v>#N/A</v>
        <stp/>
        <stp>BDH|17140865475420826903</stp>
        <tr r="I19" s="143"/>
      </tp>
      <tp t="e">
        <v>#N/A</v>
        <stp/>
        <stp>BDH|17925788920411162544</stp>
        <tr r="M7" s="143"/>
      </tp>
      <tp t="e">
        <v>#N/A</v>
        <stp/>
        <stp>BDH|10340781185638632102</stp>
        <tr r="E17" s="143"/>
      </tp>
      <tp t="e">
        <v>#N/A</v>
        <stp/>
        <stp>BDH|17986132212612123364</stp>
        <tr r="E5" s="143"/>
      </tp>
      <tp t="e">
        <v>#N/A</v>
        <stp/>
        <stp>BDH|13966323745025713773</stp>
        <tr r="I13" s="143"/>
      </tp>
      <tp t="e">
        <v>#N/A</v>
        <stp/>
        <stp>BDH|14415558226364044030</stp>
        <tr r="E19" s="143"/>
      </tp>
      <tp t="e">
        <v>#N/A</v>
        <stp/>
        <stp>BDH|15115498366438630805</stp>
        <tr r="E11" s="143"/>
      </tp>
      <tp t="e">
        <v>#N/A</v>
        <stp/>
        <stp>BDH|14755607181799125774</stp>
        <tr r="M8" s="143"/>
      </tp>
      <tp t="e">
        <v>#N/A</v>
        <stp/>
        <stp>BDH|18178977267153652056</stp>
        <tr r="E20" s="143"/>
      </tp>
      <tp t="e">
        <v>#N/A</v>
        <stp/>
        <stp>BDH|11105192736524863277</stp>
        <tr r="M11" s="143"/>
      </tp>
      <tp t="e">
        <v>#N/A</v>
        <stp/>
        <stp>BDH|14761778421724234054</stp>
        <tr r="E4" s="143"/>
      </tp>
      <tp t="e">
        <v>#N/A</v>
        <stp/>
        <stp>BDH|10467583226117135526</stp>
        <tr r="E6" s="143"/>
      </tp>
      <tp t="e">
        <v>#N/A</v>
        <stp/>
        <stp>BDH|6389794331838075600</stp>
        <tr r="E7" s="143"/>
      </tp>
      <tp t="e">
        <v>#N/A</v>
        <stp/>
        <stp>BDH|9469567474076397178</stp>
        <tr r="M5" s="143"/>
      </tp>
      <tp t="e">
        <v>#N/A</v>
        <stp/>
        <stp>BDH|7743751354311642827</stp>
        <tr r="I9" s="143"/>
      </tp>
      <tp t="e">
        <v>#N/A</v>
        <stp/>
        <stp>BDH|5366177254264286922</stp>
        <tr r="I14" s="143"/>
      </tp>
      <tp t="e">
        <v>#N/A</v>
        <stp/>
        <stp>BDH|9595132810845953166</stp>
        <tr r="I6" s="143"/>
      </tp>
      <tp t="e">
        <v>#N/A</v>
        <stp/>
        <stp>BDH|95107128094263703</stp>
        <tr r="I10" s="143"/>
      </tp>
      <tp t="e">
        <v>#N/A</v>
        <stp/>
        <stp>BDH|9624007865187912625</stp>
        <tr r="M13" s="143"/>
      </tp>
      <tp t="e">
        <v>#N/A</v>
        <stp/>
        <stp>BDH|4931684393887241290</stp>
        <tr r="I4" s="143"/>
      </tp>
      <tp t="e">
        <v>#N/A</v>
        <stp/>
        <stp>BDH|6107943154854386033</stp>
        <tr r="I25" s="143"/>
        <tr r="I26" s="143"/>
        <tr r="I27" s="143"/>
        <tr r="I28" s="143"/>
        <tr r="I29" s="143"/>
        <tr r="I30" s="143"/>
        <tr r="I31" s="143"/>
        <tr r="I32" s="143"/>
        <tr r="I33" s="143"/>
        <tr r="I34" s="143"/>
        <tr r="I35" s="143"/>
        <tr r="I36" s="143"/>
        <tr r="I37" s="143"/>
        <tr r="I38" s="143"/>
        <tr r="I39" s="143"/>
        <tr r="I40" s="143"/>
        <tr r="I41" s="143"/>
        <tr r="I43" s="143"/>
        <tr r="I44" s="143"/>
        <tr r="I45" s="143"/>
        <tr r="I46" s="143"/>
        <tr r="I47" s="143"/>
        <tr r="I42" s="143"/>
      </tp>
      <tp t="e">
        <v>#N/A</v>
        <stp/>
        <stp>BDH|2598540518339979177</stp>
        <tr r="E10" s="143"/>
      </tp>
      <tp t="e">
        <v>#N/A</v>
        <stp/>
        <stp>BDH|8052597934340676177</stp>
        <tr r="M9" s="143"/>
      </tp>
      <tp t="e">
        <v>#N/A</v>
        <stp/>
        <stp>BDH|3200928018473967766</stp>
        <tr r="I15" s="143"/>
      </tp>
      <tp t="e">
        <v>#N/A</v>
        <stp/>
        <stp>BDH|3445939847037669195</stp>
        <tr r="M21" s="143"/>
      </tp>
      <tp t="e">
        <v>#N/A</v>
        <stp/>
        <stp>BDH|6005407510088833389</stp>
        <tr r="E23" s="143"/>
      </tp>
      <tp t="e">
        <v>#N/A</v>
        <stp/>
        <stp>BDH|5783759268856975889</stp>
        <tr r="E8" s="143"/>
      </tp>
      <tp t="e">
        <v>#N/A</v>
        <stp/>
        <stp>BDH|9916326407849966875</stp>
        <tr r="M16" s="143"/>
      </tp>
      <tp t="e">
        <v>#N/A</v>
        <stp/>
        <stp>BDH|6410681030566728151</stp>
        <tr r="I7" s="143"/>
      </tp>
      <tp t="e">
        <v>#N/A</v>
        <stp/>
        <stp>BDH|9904429632008386294</stp>
        <tr r="E21" s="143"/>
      </tp>
      <tp t="e">
        <v>#N/A</v>
        <stp/>
        <stp>BDH|8410081190303894436</stp>
        <tr r="I23" s="143"/>
      </tp>
      <tp t="e">
        <v>#N/A</v>
        <stp/>
        <stp>BDH|3552177941453787263</stp>
        <tr r="M23" s="143"/>
      </tp>
      <tp t="e">
        <v>#N/A</v>
        <stp/>
        <stp>BDH|9012466117272144977</stp>
        <tr r="E25" s="143"/>
        <tr r="E26" s="143"/>
        <tr r="E27" s="143"/>
        <tr r="E28" s="143"/>
        <tr r="E29" s="143"/>
        <tr r="E30" s="143"/>
        <tr r="E31" s="143"/>
        <tr r="E32" s="143"/>
        <tr r="E33" s="143"/>
        <tr r="E34" s="143"/>
        <tr r="E35" s="143"/>
        <tr r="E36" s="143"/>
        <tr r="E38" s="143"/>
        <tr r="E39" s="143"/>
        <tr r="E40" s="143"/>
        <tr r="E41" s="143"/>
        <tr r="E42" s="143"/>
        <tr r="E43" s="143"/>
        <tr r="E44" s="143"/>
        <tr r="E45" s="143"/>
        <tr r="E46" s="143"/>
        <tr r="E47" s="143"/>
        <tr r="E37" s="143"/>
      </tp>
      <tp t="e">
        <v>#N/A</v>
        <stp/>
        <stp>BDH|5240140654956055789</stp>
        <tr r="M6" s="143"/>
      </tp>
      <tp t="e">
        <v>#N/A</v>
        <stp/>
        <stp>BDH|7452517903371260378</stp>
        <tr r="I20" s="143"/>
      </tp>
      <tp t="e">
        <v>#N/A</v>
        <stp/>
        <stp>BDH|4523526146632858781</stp>
        <tr r="I17" s="143"/>
      </tp>
      <tp t="e">
        <v>#N/A</v>
        <stp/>
        <stp>BDH|6557451704777216535</stp>
        <tr r="E15" s="143"/>
      </tp>
      <tp t="e">
        <v>#N/A</v>
        <stp/>
        <stp>BDH|8220365584085253794</stp>
        <tr r="I12" s="143"/>
      </tp>
      <tp t="e">
        <v>#N/A</v>
        <stp/>
        <stp>BDH|8988915065637009149</stp>
        <tr r="E12" s="143"/>
      </tp>
      <tp t="e">
        <v>#N/A</v>
        <stp/>
        <stp>BDH|2883956081555026715</stp>
        <tr r="M17" s="143"/>
      </tp>
      <tp t="e">
        <v>#N/A</v>
        <stp/>
        <stp>BDH|3746124685929666240</stp>
        <tr r="M12" s="143"/>
      </tp>
      <tp t="e">
        <v>#N/A</v>
        <stp/>
        <stp>BDH|9964866368427626237</stp>
        <tr r="E16" s="143"/>
      </tp>
      <tp t="e">
        <v>#N/A</v>
        <stp/>
        <stp>BDH|5642724630183532016</stp>
        <tr r="M15" s="143"/>
      </tp>
      <tp t="e">
        <v>#N/A</v>
        <stp/>
        <stp>BDH|8549985031138756949</stp>
        <tr r="I22" s="143"/>
      </tp>
      <tp t="e">
        <v>#N/A</v>
        <stp/>
        <stp>BDH|560273377496703625</stp>
        <tr r="I5" s="143"/>
      </tp>
      <tp t="e">
        <v>#N/A</v>
        <stp/>
        <stp>BDH|122354877100383250</stp>
        <tr r="E13" s="143"/>
      </tp>
      <tp t="e">
        <v>#N/A</v>
        <stp/>
        <stp>BDH|797209041667199047</stp>
        <tr r="M18" s="143"/>
      </tp>
      <tp t="e">
        <v>#N/A</v>
        <stp/>
        <stp>BDH|415091797240321456</stp>
        <tr r="M19" s="143"/>
      </tp>
      <tp t="e">
        <v>#N/A</v>
        <stp/>
        <stp>BDH|414293524001790965</stp>
        <tr r="E9" s="143"/>
      </tp>
      <tp t="e">
        <v>#N/A</v>
        <stp/>
        <stp>BDH|356221881823780350</stp>
        <tr r="I21" s="143"/>
      </tp>
    </main>
  </volType>
</volType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volatileDependencies" Target="volatileDependencie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H380"/>
  <sheetViews>
    <sheetView tabSelected="1" zoomScaleNormal="100" workbookViewId="0"/>
  </sheetViews>
  <sheetFormatPr defaultColWidth="9.15234375" defaultRowHeight="14.6"/>
  <cols>
    <col min="1" max="1" width="4" style="1" customWidth="1"/>
    <col min="2" max="2" width="32" style="1" customWidth="1"/>
    <col min="3" max="3" width="19.69140625" style="21" customWidth="1"/>
    <col min="4" max="4" width="22.15234375" style="44" customWidth="1"/>
    <col min="5" max="5" width="19.69140625" style="45" customWidth="1"/>
    <col min="6" max="6" width="32.84375" style="45" customWidth="1"/>
    <col min="7" max="7" width="18.69140625" style="45" customWidth="1"/>
    <col min="8" max="8" width="17.23046875" style="45" customWidth="1"/>
    <col min="9" max="9" width="10.4609375" style="45" customWidth="1"/>
    <col min="10" max="10" width="22.23046875" style="5" customWidth="1"/>
    <col min="11" max="11" width="15.23046875" style="5" customWidth="1"/>
    <col min="12" max="12" width="10.53515625" style="5" customWidth="1"/>
    <col min="13" max="180" width="9.15234375" style="5"/>
    <col min="181" max="16384" width="9.15234375" style="1"/>
  </cols>
  <sheetData>
    <row r="1" spans="1:180" ht="23.15">
      <c r="B1" s="2" t="s">
        <v>61</v>
      </c>
      <c r="C1" s="3"/>
      <c r="D1" s="32"/>
      <c r="E1" s="33"/>
      <c r="F1" s="33"/>
      <c r="G1" s="33"/>
      <c r="H1" s="33"/>
      <c r="I1" s="33"/>
    </row>
    <row r="2" spans="1:180">
      <c r="B2" s="6"/>
      <c r="C2" s="7"/>
      <c r="D2" s="32"/>
      <c r="E2" s="33"/>
      <c r="F2" s="33"/>
      <c r="G2" s="33"/>
      <c r="H2" s="33"/>
      <c r="I2" s="33"/>
    </row>
    <row r="3" spans="1:180">
      <c r="B3" s="51" t="s">
        <v>14</v>
      </c>
      <c r="C3" s="97">
        <v>44691</v>
      </c>
      <c r="D3" s="34"/>
      <c r="E3" s="55" t="s">
        <v>20</v>
      </c>
      <c r="F3" s="56" t="s">
        <v>23</v>
      </c>
      <c r="G3" s="35"/>
      <c r="H3" s="35"/>
      <c r="I3" s="35"/>
    </row>
    <row r="4" spans="1:180">
      <c r="B4" s="51" t="s">
        <v>15</v>
      </c>
      <c r="C4" s="52">
        <v>0.26542939407246507</v>
      </c>
      <c r="D4" s="36"/>
      <c r="E4" s="55" t="s">
        <v>21</v>
      </c>
      <c r="F4" s="56" t="s">
        <v>690</v>
      </c>
      <c r="G4" s="35"/>
      <c r="H4" s="35"/>
      <c r="I4" s="35"/>
    </row>
    <row r="5" spans="1:180">
      <c r="B5" s="51" t="s">
        <v>16</v>
      </c>
      <c r="C5" s="53" t="s">
        <v>17</v>
      </c>
      <c r="D5" s="36"/>
      <c r="E5" s="55" t="s">
        <v>22</v>
      </c>
      <c r="F5" s="97">
        <v>44720</v>
      </c>
      <c r="G5" s="35"/>
      <c r="H5" s="35"/>
      <c r="I5" s="35"/>
    </row>
    <row r="6" spans="1:180">
      <c r="B6" s="51"/>
      <c r="C6" s="52"/>
      <c r="D6" s="36"/>
      <c r="E6" s="35"/>
      <c r="F6" s="35"/>
      <c r="G6" s="35"/>
      <c r="H6" s="35"/>
      <c r="I6" s="35"/>
    </row>
    <row r="7" spans="1:180">
      <c r="B7" s="51"/>
      <c r="C7" s="52"/>
      <c r="D7" s="36"/>
      <c r="E7" s="35"/>
      <c r="F7" s="35"/>
      <c r="G7" s="35"/>
      <c r="H7" s="35"/>
      <c r="I7" s="35"/>
    </row>
    <row r="8" spans="1:180">
      <c r="C8" s="1"/>
      <c r="D8" s="37"/>
      <c r="E8" s="38"/>
      <c r="F8" s="38"/>
      <c r="G8" s="38"/>
      <c r="H8" s="38"/>
      <c r="I8" s="38"/>
    </row>
    <row r="9" spans="1:180" ht="45" customHeight="1">
      <c r="A9" s="8"/>
      <c r="B9" s="296" t="s">
        <v>68</v>
      </c>
      <c r="C9" s="297"/>
      <c r="D9" s="297"/>
      <c r="E9" s="297"/>
      <c r="F9" s="297"/>
      <c r="G9" s="297"/>
      <c r="H9" s="298"/>
      <c r="I9" s="5"/>
      <c r="FU9" s="1"/>
      <c r="FV9" s="1"/>
      <c r="FW9" s="1"/>
      <c r="FX9" s="1"/>
    </row>
    <row r="10" spans="1:180" s="12" customFormat="1" ht="28.5" customHeight="1">
      <c r="A10" s="8"/>
      <c r="B10" s="77" t="s">
        <v>0</v>
      </c>
      <c r="C10" s="78" t="s">
        <v>1</v>
      </c>
      <c r="D10" s="46" t="s">
        <v>8</v>
      </c>
      <c r="E10" s="63" t="s">
        <v>2</v>
      </c>
      <c r="F10" s="46" t="s">
        <v>10</v>
      </c>
      <c r="G10" s="63" t="s">
        <v>9</v>
      </c>
      <c r="H10" s="64" t="s">
        <v>38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</row>
    <row r="11" spans="1:180" s="8" customFormat="1">
      <c r="B11" s="13">
        <v>44714</v>
      </c>
      <c r="C11" s="14">
        <v>0</v>
      </c>
      <c r="D11" s="70">
        <v>0</v>
      </c>
      <c r="E11" s="39">
        <v>0</v>
      </c>
      <c r="F11" s="48">
        <v>0</v>
      </c>
      <c r="G11" s="48">
        <v>0</v>
      </c>
      <c r="H11" s="79">
        <v>0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</row>
    <row r="12" spans="1:180" s="8" customFormat="1">
      <c r="B12" s="13">
        <v>44715</v>
      </c>
      <c r="C12" s="14">
        <v>0</v>
      </c>
      <c r="D12" s="70">
        <v>0</v>
      </c>
      <c r="E12" s="39">
        <v>0</v>
      </c>
      <c r="F12" s="48">
        <v>0</v>
      </c>
      <c r="G12" s="48">
        <v>0</v>
      </c>
      <c r="H12" s="79">
        <v>0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</row>
    <row r="13" spans="1:180" s="8" customFormat="1">
      <c r="B13" s="13">
        <v>44718</v>
      </c>
      <c r="C13" s="14">
        <v>35933</v>
      </c>
      <c r="D13" s="70">
        <v>25.683499999999999</v>
      </c>
      <c r="E13" s="39">
        <v>922885.20549999992</v>
      </c>
      <c r="F13" s="48">
        <v>32.197092434999995</v>
      </c>
      <c r="G13" s="48">
        <v>1156938.1224668548</v>
      </c>
      <c r="H13" s="79">
        <v>1.2536099999999999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</row>
    <row r="14" spans="1:180" s="8" customFormat="1">
      <c r="B14" s="13">
        <v>44719</v>
      </c>
      <c r="C14" s="14">
        <v>36402</v>
      </c>
      <c r="D14" s="70">
        <v>25.343399999999999</v>
      </c>
      <c r="E14" s="39">
        <v>922550.44679999992</v>
      </c>
      <c r="F14" s="48">
        <v>31.868818631999996</v>
      </c>
      <c r="G14" s="48">
        <v>1160088.7358420638</v>
      </c>
      <c r="H14" s="79">
        <v>1.2574799999999999</v>
      </c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</row>
    <row r="15" spans="1:180" s="8" customFormat="1">
      <c r="B15" s="13">
        <v>44720</v>
      </c>
      <c r="C15" s="14">
        <v>36938</v>
      </c>
      <c r="D15" s="70">
        <v>25.204000000000001</v>
      </c>
      <c r="E15" s="39">
        <v>930985.35200000007</v>
      </c>
      <c r="F15" s="48">
        <v>31.631272039999999</v>
      </c>
      <c r="G15" s="48">
        <v>1168395.9266135201</v>
      </c>
      <c r="H15" s="79">
        <v>1.25501</v>
      </c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</row>
    <row r="16" spans="1:180">
      <c r="B16" s="16" t="s">
        <v>3</v>
      </c>
      <c r="C16" s="17">
        <v>109273</v>
      </c>
      <c r="D16" s="71">
        <v>25.408115493305754</v>
      </c>
      <c r="E16" s="40">
        <v>2776421.0042999997</v>
      </c>
      <c r="F16" s="49">
        <v>31.89646834005142</v>
      </c>
      <c r="G16" s="50">
        <v>3485422.7849224387</v>
      </c>
      <c r="H16" s="54"/>
      <c r="I16" s="5"/>
      <c r="FU16" s="1"/>
      <c r="FV16" s="1"/>
      <c r="FW16" s="1"/>
      <c r="FX16" s="1"/>
    </row>
    <row r="17" spans="1:242">
      <c r="B17" s="8"/>
      <c r="C17" s="18"/>
      <c r="D17" s="41"/>
      <c r="E17" s="42"/>
      <c r="F17" s="42"/>
      <c r="G17" s="42"/>
      <c r="H17" s="42"/>
      <c r="I17" s="42"/>
    </row>
    <row r="18" spans="1:242">
      <c r="B18" s="8" t="s">
        <v>11</v>
      </c>
      <c r="C18" s="19"/>
      <c r="D18" s="41"/>
      <c r="E18" s="42"/>
      <c r="F18" s="42"/>
      <c r="G18" s="42"/>
      <c r="H18" s="42"/>
      <c r="I18" s="42"/>
    </row>
    <row r="19" spans="1:242">
      <c r="B19" s="8"/>
      <c r="C19" s="47"/>
      <c r="D19" s="47"/>
      <c r="E19" s="47"/>
      <c r="F19" s="47"/>
      <c r="G19" s="47"/>
      <c r="H19" s="47"/>
      <c r="I19" s="47"/>
    </row>
    <row r="20" spans="1:242" ht="45" customHeight="1">
      <c r="A20" s="8"/>
      <c r="B20" s="296" t="s">
        <v>69</v>
      </c>
      <c r="C20" s="297"/>
      <c r="D20" s="297"/>
      <c r="E20" s="298"/>
      <c r="F20" s="5"/>
      <c r="G20" s="5"/>
      <c r="H20" s="5"/>
      <c r="I20" s="5"/>
      <c r="FR20" s="1"/>
      <c r="FS20" s="1"/>
      <c r="FT20" s="1"/>
      <c r="FU20" s="1"/>
      <c r="FV20" s="1"/>
      <c r="FW20" s="1"/>
      <c r="FX20" s="1"/>
    </row>
    <row r="21" spans="1:242" ht="29.15">
      <c r="B21" s="77" t="s">
        <v>0</v>
      </c>
      <c r="C21" s="78" t="s">
        <v>1</v>
      </c>
      <c r="D21" s="46" t="s">
        <v>8</v>
      </c>
      <c r="E21" s="232" t="s">
        <v>2</v>
      </c>
      <c r="F21" s="5"/>
      <c r="G21" s="5"/>
      <c r="H21" s="5"/>
      <c r="I21" s="5"/>
      <c r="FR21" s="1"/>
      <c r="FS21" s="1"/>
      <c r="FT21" s="1"/>
      <c r="FU21" s="1"/>
      <c r="FV21" s="1"/>
      <c r="FW21" s="1"/>
      <c r="FX21" s="1"/>
    </row>
    <row r="22" spans="1:242">
      <c r="B22" s="13">
        <v>44714</v>
      </c>
      <c r="C22" s="14">
        <v>0</v>
      </c>
      <c r="D22" s="127">
        <v>0</v>
      </c>
      <c r="E22" s="48">
        <v>0</v>
      </c>
      <c r="F22" s="5"/>
      <c r="G22" s="5"/>
      <c r="H22" s="5"/>
      <c r="I22" s="5"/>
      <c r="FR22" s="1"/>
      <c r="FS22" s="1"/>
      <c r="FT22" s="1"/>
      <c r="FU22" s="1"/>
      <c r="FV22" s="1"/>
      <c r="FW22" s="1"/>
      <c r="FX22" s="1"/>
    </row>
    <row r="23" spans="1:242">
      <c r="B23" s="13">
        <v>44715</v>
      </c>
      <c r="C23" s="14">
        <v>0</v>
      </c>
      <c r="D23" s="127">
        <v>0</v>
      </c>
      <c r="E23" s="48">
        <v>0</v>
      </c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</row>
    <row r="24" spans="1:242">
      <c r="B24" s="13">
        <v>44718</v>
      </c>
      <c r="C24" s="14">
        <v>2452</v>
      </c>
      <c r="D24" s="127">
        <v>32.1342</v>
      </c>
      <c r="E24" s="48">
        <v>78793.058399999994</v>
      </c>
      <c r="F24" s="20"/>
      <c r="G24" s="237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</row>
    <row r="25" spans="1:242">
      <c r="B25" s="13">
        <v>44719</v>
      </c>
      <c r="C25" s="14">
        <v>4734</v>
      </c>
      <c r="D25" s="127">
        <v>31.8</v>
      </c>
      <c r="E25" s="48">
        <v>150541.20000000001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</row>
    <row r="26" spans="1:242">
      <c r="B26" s="13">
        <v>44720</v>
      </c>
      <c r="C26" s="14">
        <v>4774</v>
      </c>
      <c r="D26" s="127">
        <v>31.570900000000002</v>
      </c>
      <c r="E26" s="48">
        <v>150719.47659999999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</row>
    <row r="27" spans="1:242">
      <c r="B27" s="16" t="s">
        <v>3</v>
      </c>
      <c r="C27" s="17">
        <v>11960</v>
      </c>
      <c r="D27" s="128">
        <v>31.777068143812709</v>
      </c>
      <c r="E27" s="50">
        <v>380053.73499999999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</row>
    <row r="28" spans="1:242">
      <c r="B28" s="8"/>
      <c r="C28" s="19"/>
      <c r="D28" s="41"/>
      <c r="E28" s="42"/>
      <c r="F28" s="42"/>
      <c r="G28" s="42"/>
      <c r="H28" s="42"/>
      <c r="I28" s="42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</row>
    <row r="29" spans="1:242">
      <c r="B29" s="8"/>
      <c r="C29" s="19"/>
      <c r="D29" s="41"/>
      <c r="E29" s="42"/>
      <c r="F29" s="42"/>
      <c r="G29" s="42"/>
      <c r="H29" s="42"/>
      <c r="I29" s="42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</row>
    <row r="30" spans="1:242" ht="45" customHeight="1">
      <c r="A30" s="8"/>
      <c r="B30" s="296" t="s">
        <v>53</v>
      </c>
      <c r="C30" s="297"/>
      <c r="D30" s="297"/>
      <c r="E30" s="298"/>
      <c r="F30" s="5"/>
      <c r="G30" s="5"/>
      <c r="H30" s="5"/>
      <c r="I30" s="5"/>
      <c r="FR30" s="1"/>
      <c r="FS30" s="1"/>
      <c r="FT30" s="1"/>
      <c r="FU30" s="1"/>
      <c r="FV30" s="1"/>
      <c r="FW30" s="1"/>
      <c r="FX30" s="1"/>
    </row>
    <row r="31" spans="1:242" ht="29.15">
      <c r="B31" s="77" t="s">
        <v>0</v>
      </c>
      <c r="C31" s="78" t="s">
        <v>1</v>
      </c>
      <c r="D31" s="46" t="s">
        <v>8</v>
      </c>
      <c r="E31" s="232" t="s">
        <v>2</v>
      </c>
      <c r="F31" s="5"/>
      <c r="G31" s="5"/>
      <c r="H31" s="5"/>
      <c r="I31" s="5"/>
      <c r="FR31" s="1"/>
      <c r="FS31" s="1"/>
      <c r="FT31" s="1"/>
      <c r="FU31" s="1"/>
      <c r="FV31" s="1"/>
      <c r="FW31" s="1"/>
      <c r="FX31" s="1"/>
    </row>
    <row r="32" spans="1:242">
      <c r="B32" s="13">
        <v>44714</v>
      </c>
      <c r="C32" s="14">
        <v>13174</v>
      </c>
      <c r="D32" s="127">
        <v>31.381900000000002</v>
      </c>
      <c r="E32" s="48">
        <v>413425.15059999999</v>
      </c>
      <c r="F32" s="5"/>
      <c r="G32" s="5"/>
      <c r="H32" s="5"/>
      <c r="I32" s="5"/>
      <c r="FR32" s="1"/>
      <c r="FS32" s="1"/>
      <c r="FT32" s="1"/>
      <c r="FU32" s="1"/>
      <c r="FV32" s="1"/>
      <c r="FW32" s="1"/>
      <c r="FX32" s="1"/>
    </row>
    <row r="33" spans="1:242">
      <c r="B33" s="13">
        <v>44715</v>
      </c>
      <c r="C33" s="14">
        <v>12059</v>
      </c>
      <c r="D33" s="127">
        <v>32.067799999999998</v>
      </c>
      <c r="E33" s="48">
        <v>386705.60019999999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</row>
    <row r="34" spans="1:242">
      <c r="B34" s="13">
        <v>44718</v>
      </c>
      <c r="C34" s="14">
        <v>11620</v>
      </c>
      <c r="D34" s="127">
        <v>32.247900000000001</v>
      </c>
      <c r="E34" s="48">
        <v>374720.598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</row>
    <row r="35" spans="1:242">
      <c r="B35" s="13">
        <v>44719</v>
      </c>
      <c r="C35" s="14">
        <v>12773</v>
      </c>
      <c r="D35" s="127">
        <v>31.848400000000002</v>
      </c>
      <c r="E35" s="48">
        <v>406799.61320000002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</row>
    <row r="36" spans="1:242">
      <c r="B36" s="13">
        <v>44720</v>
      </c>
      <c r="C36" s="14">
        <v>11732</v>
      </c>
      <c r="D36" s="127">
        <v>31.6739</v>
      </c>
      <c r="E36" s="48">
        <v>371598.1948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</row>
    <row r="37" spans="1:242">
      <c r="B37" s="16" t="s">
        <v>3</v>
      </c>
      <c r="C37" s="17">
        <v>61358</v>
      </c>
      <c r="D37" s="128">
        <v>31.833650979497374</v>
      </c>
      <c r="E37" s="50">
        <v>1953249.1568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</row>
    <row r="38" spans="1:242">
      <c r="B38" s="8"/>
      <c r="C38" s="19"/>
      <c r="D38" s="41"/>
      <c r="E38" s="42"/>
      <c r="F38" s="42"/>
      <c r="G38" s="42"/>
      <c r="H38" s="42"/>
      <c r="I38" s="4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</row>
    <row r="39" spans="1:242">
      <c r="B39" s="8"/>
      <c r="C39" s="19"/>
      <c r="D39" s="41"/>
      <c r="E39" s="42"/>
      <c r="F39" s="42"/>
      <c r="G39" s="42"/>
      <c r="H39" s="42"/>
      <c r="I39" s="42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</row>
    <row r="40" spans="1:242" ht="45" customHeight="1">
      <c r="A40" s="8"/>
      <c r="B40" s="296" t="s">
        <v>54</v>
      </c>
      <c r="C40" s="297"/>
      <c r="D40" s="297"/>
      <c r="E40" s="298"/>
      <c r="F40" s="5"/>
      <c r="G40" s="5"/>
      <c r="H40" s="5"/>
      <c r="I40" s="5"/>
      <c r="FR40" s="1"/>
      <c r="FS40" s="1"/>
      <c r="FT40" s="1"/>
      <c r="FU40" s="1"/>
      <c r="FV40" s="1"/>
      <c r="FW40" s="1"/>
      <c r="FX40" s="1"/>
    </row>
    <row r="41" spans="1:242" ht="29.15">
      <c r="B41" s="77" t="s">
        <v>0</v>
      </c>
      <c r="C41" s="78" t="s">
        <v>1</v>
      </c>
      <c r="D41" s="46" t="s">
        <v>8</v>
      </c>
      <c r="E41" s="232" t="s">
        <v>2</v>
      </c>
      <c r="F41" s="5"/>
      <c r="G41" s="5"/>
      <c r="H41" s="5"/>
      <c r="I41" s="5"/>
      <c r="FR41" s="1"/>
      <c r="FS41" s="1"/>
      <c r="FT41" s="1"/>
      <c r="FU41" s="1"/>
      <c r="FV41" s="1"/>
      <c r="FW41" s="1"/>
      <c r="FX41" s="1"/>
    </row>
    <row r="42" spans="1:242">
      <c r="B42" s="13">
        <v>44714</v>
      </c>
      <c r="C42" s="14">
        <v>13174</v>
      </c>
      <c r="D42" s="127">
        <v>31.381899999999998</v>
      </c>
      <c r="E42" s="48">
        <v>413425.15059999999</v>
      </c>
      <c r="F42" s="5"/>
      <c r="G42" s="5"/>
      <c r="H42" s="5"/>
      <c r="I42" s="5"/>
      <c r="FR42" s="1"/>
      <c r="FS42" s="1"/>
      <c r="FT42" s="1"/>
      <c r="FU42" s="1"/>
      <c r="FV42" s="1"/>
      <c r="FW42" s="1"/>
      <c r="FX42" s="1"/>
    </row>
    <row r="43" spans="1:242">
      <c r="B43" s="13">
        <v>44715</v>
      </c>
      <c r="C43" s="14">
        <v>12059</v>
      </c>
      <c r="D43" s="127">
        <v>32.067799999999998</v>
      </c>
      <c r="E43" s="48">
        <v>386705.60019999999</v>
      </c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</row>
    <row r="44" spans="1:242">
      <c r="B44" s="13">
        <v>44718</v>
      </c>
      <c r="C44" s="14">
        <v>50005</v>
      </c>
      <c r="D44" s="127">
        <v>32.205814995837514</v>
      </c>
      <c r="E44" s="48">
        <v>1610451.778866855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</row>
    <row r="45" spans="1:242">
      <c r="B45" s="13">
        <v>44719</v>
      </c>
      <c r="C45" s="14">
        <v>53909</v>
      </c>
      <c r="D45" s="127">
        <v>31.857937432377966</v>
      </c>
      <c r="E45" s="48">
        <v>1717429.5490420638</v>
      </c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</row>
    <row r="46" spans="1:242">
      <c r="B46" s="13">
        <v>44720</v>
      </c>
      <c r="C46" s="14">
        <v>53444</v>
      </c>
      <c r="D46" s="127">
        <v>31.635236846297438</v>
      </c>
      <c r="E46" s="48">
        <v>1690713.5980135202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</row>
    <row r="47" spans="1:242">
      <c r="B47" s="16" t="s">
        <v>3</v>
      </c>
      <c r="C47" s="17">
        <v>182591</v>
      </c>
      <c r="D47" s="128">
        <v>31.867538250639072</v>
      </c>
      <c r="E47" s="50">
        <v>5818725.676722439</v>
      </c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</row>
    <row r="48" spans="1:242">
      <c r="B48" s="8"/>
      <c r="C48" s="19"/>
      <c r="D48" s="41"/>
      <c r="E48" s="42"/>
      <c r="F48" s="42"/>
      <c r="G48" s="42"/>
      <c r="H48" s="42"/>
      <c r="I48" s="42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</row>
    <row r="49" spans="2:242">
      <c r="B49" s="8"/>
      <c r="C49" s="19"/>
      <c r="D49" s="41"/>
      <c r="E49" s="42"/>
      <c r="F49" s="42"/>
      <c r="G49" s="42"/>
      <c r="H49" s="42"/>
      <c r="I49" s="42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</row>
    <row r="50" spans="2:242">
      <c r="B50" s="8"/>
      <c r="C50" s="19"/>
      <c r="D50" s="41"/>
      <c r="E50" s="42"/>
      <c r="F50" s="42"/>
      <c r="G50" s="42"/>
      <c r="H50" s="42"/>
      <c r="I50" s="42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</row>
    <row r="51" spans="2:242">
      <c r="B51" s="8"/>
      <c r="C51" s="19"/>
      <c r="D51" s="41"/>
      <c r="E51" s="42"/>
      <c r="F51" s="42"/>
      <c r="G51" s="42"/>
      <c r="H51" s="42"/>
      <c r="I51" s="42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</row>
    <row r="52" spans="2:242">
      <c r="B52" s="8"/>
      <c r="C52" s="19"/>
      <c r="D52" s="41"/>
      <c r="E52" s="42"/>
      <c r="F52" s="42"/>
      <c r="G52" s="42"/>
      <c r="H52" s="42"/>
      <c r="I52" s="42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</row>
    <row r="53" spans="2:242">
      <c r="B53" s="8"/>
      <c r="C53" s="19"/>
      <c r="D53" s="41"/>
      <c r="E53" s="42"/>
      <c r="F53" s="42"/>
      <c r="G53" s="42"/>
      <c r="H53" s="42"/>
      <c r="I53" s="42"/>
    </row>
    <row r="54" spans="2:242">
      <c r="B54" s="8"/>
      <c r="C54" s="19"/>
      <c r="D54" s="41"/>
      <c r="E54" s="42"/>
      <c r="F54" s="42"/>
      <c r="G54" s="42"/>
      <c r="H54" s="42"/>
      <c r="I54" s="42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</row>
    <row r="55" spans="2:242">
      <c r="B55" s="8"/>
      <c r="C55" s="19"/>
      <c r="D55" s="41"/>
      <c r="E55" s="42"/>
      <c r="F55" s="42"/>
      <c r="G55" s="42"/>
      <c r="H55" s="42"/>
      <c r="I55" s="42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</row>
    <row r="56" spans="2:242">
      <c r="B56" s="8"/>
      <c r="C56" s="19"/>
      <c r="D56" s="41"/>
      <c r="E56" s="42"/>
      <c r="F56" s="42"/>
      <c r="G56" s="42"/>
      <c r="H56" s="42"/>
      <c r="I56" s="42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</row>
    <row r="57" spans="2:242">
      <c r="B57" s="8"/>
      <c r="C57" s="19"/>
      <c r="D57" s="41"/>
      <c r="E57" s="42"/>
      <c r="F57" s="42"/>
      <c r="G57" s="42"/>
      <c r="H57" s="42"/>
      <c r="I57" s="42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</row>
    <row r="58" spans="2:242">
      <c r="B58" s="8"/>
      <c r="C58" s="19"/>
      <c r="D58" s="41"/>
      <c r="E58" s="42"/>
      <c r="F58" s="42"/>
      <c r="G58" s="42"/>
      <c r="H58" s="42"/>
      <c r="I58" s="42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</row>
    <row r="59" spans="2:242">
      <c r="B59" s="8"/>
      <c r="C59" s="19"/>
      <c r="D59" s="41"/>
      <c r="E59" s="42"/>
      <c r="F59" s="42"/>
      <c r="G59" s="42"/>
      <c r="H59" s="42"/>
      <c r="I59" s="42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</row>
    <row r="60" spans="2:242">
      <c r="B60" s="8"/>
      <c r="C60" s="19"/>
      <c r="D60" s="41"/>
      <c r="E60" s="42"/>
      <c r="F60" s="42"/>
      <c r="G60" s="42"/>
      <c r="H60" s="42"/>
      <c r="I60" s="42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</row>
    <row r="61" spans="2:242">
      <c r="B61" s="8"/>
      <c r="C61" s="19"/>
      <c r="D61" s="41"/>
      <c r="E61" s="42"/>
      <c r="F61" s="42"/>
      <c r="G61" s="42"/>
      <c r="H61" s="42"/>
      <c r="I61" s="42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</row>
    <row r="62" spans="2:242">
      <c r="B62" s="8"/>
      <c r="C62" s="19"/>
      <c r="D62" s="41"/>
      <c r="E62" s="42"/>
      <c r="F62" s="42"/>
      <c r="G62" s="42"/>
      <c r="H62" s="42"/>
      <c r="I62" s="4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</row>
    <row r="63" spans="2:242">
      <c r="B63" s="8"/>
      <c r="C63" s="19"/>
      <c r="D63" s="41"/>
      <c r="E63" s="42"/>
      <c r="F63" s="42"/>
      <c r="G63" s="42"/>
      <c r="H63" s="42"/>
      <c r="I63" s="4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</row>
    <row r="64" spans="2:242">
      <c r="B64" s="8"/>
      <c r="C64" s="19"/>
      <c r="D64" s="41"/>
      <c r="E64" s="42"/>
      <c r="F64" s="42"/>
      <c r="G64" s="42"/>
      <c r="H64" s="42"/>
      <c r="I64" s="4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</row>
    <row r="65" spans="2:180">
      <c r="B65" s="8"/>
      <c r="C65" s="19"/>
      <c r="D65" s="41"/>
      <c r="E65" s="42"/>
      <c r="F65" s="42"/>
      <c r="G65" s="42"/>
      <c r="H65" s="42"/>
      <c r="I65" s="4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</row>
    <row r="66" spans="2:180">
      <c r="B66" s="8"/>
      <c r="C66" s="19"/>
      <c r="D66" s="41"/>
      <c r="E66" s="42"/>
      <c r="F66" s="42"/>
      <c r="G66" s="42"/>
      <c r="H66" s="42"/>
      <c r="I66" s="4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2:180">
      <c r="B67" s="8"/>
      <c r="C67" s="19"/>
      <c r="D67" s="41"/>
      <c r="E67" s="42"/>
      <c r="F67" s="42"/>
      <c r="G67" s="42"/>
      <c r="H67" s="42"/>
      <c r="I67" s="42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2:180">
      <c r="B68" s="8"/>
      <c r="C68" s="19"/>
      <c r="D68" s="41"/>
      <c r="E68" s="42"/>
      <c r="F68" s="42"/>
      <c r="G68" s="42"/>
      <c r="H68" s="42"/>
      <c r="I68" s="42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2:180">
      <c r="B69" s="8"/>
      <c r="C69" s="19"/>
      <c r="D69" s="41"/>
      <c r="E69" s="42"/>
      <c r="F69" s="42"/>
      <c r="G69" s="42"/>
      <c r="H69" s="42"/>
      <c r="I69" s="42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2:180">
      <c r="B70" s="8"/>
      <c r="C70" s="19"/>
      <c r="D70" s="41"/>
      <c r="E70" s="42"/>
      <c r="F70" s="42"/>
      <c r="G70" s="42"/>
      <c r="H70" s="42"/>
      <c r="I70" s="42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  <row r="71" spans="2:180">
      <c r="B71" s="8"/>
      <c r="C71" s="19"/>
      <c r="D71" s="41"/>
      <c r="E71" s="42"/>
      <c r="F71" s="42"/>
      <c r="G71" s="42"/>
      <c r="H71" s="42"/>
      <c r="I71" s="42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</row>
    <row r="72" spans="2:180">
      <c r="B72" s="8"/>
      <c r="C72" s="19"/>
      <c r="D72" s="41"/>
      <c r="E72" s="42"/>
      <c r="F72" s="42"/>
      <c r="G72" s="42"/>
      <c r="H72" s="42"/>
      <c r="I72" s="42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</row>
    <row r="73" spans="2:180">
      <c r="B73" s="8"/>
      <c r="C73" s="19"/>
      <c r="D73" s="41"/>
      <c r="E73" s="42"/>
      <c r="F73" s="42"/>
      <c r="G73" s="42"/>
      <c r="H73" s="42"/>
      <c r="I73" s="42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</row>
    <row r="74" spans="2:180">
      <c r="B74" s="8"/>
      <c r="C74" s="19"/>
      <c r="D74" s="41"/>
      <c r="E74" s="42"/>
      <c r="F74" s="42"/>
      <c r="G74" s="42"/>
      <c r="H74" s="42"/>
      <c r="I74" s="42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</row>
    <row r="75" spans="2:180">
      <c r="B75" s="8"/>
      <c r="C75" s="19"/>
      <c r="D75" s="41"/>
      <c r="E75" s="42"/>
      <c r="F75" s="42"/>
      <c r="G75" s="42"/>
      <c r="H75" s="42"/>
      <c r="I75" s="42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</row>
    <row r="76" spans="2:180">
      <c r="B76" s="8"/>
      <c r="C76" s="19"/>
      <c r="D76" s="41"/>
      <c r="E76" s="42"/>
      <c r="F76" s="42"/>
      <c r="G76" s="42"/>
      <c r="H76" s="42"/>
      <c r="I76" s="42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</row>
    <row r="77" spans="2:180">
      <c r="B77" s="8"/>
      <c r="C77" s="19"/>
      <c r="D77" s="41"/>
      <c r="E77" s="42"/>
      <c r="F77" s="42"/>
      <c r="G77" s="42"/>
      <c r="H77" s="42"/>
      <c r="I77" s="42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</row>
    <row r="78" spans="2:180">
      <c r="B78" s="8"/>
      <c r="C78" s="19"/>
      <c r="D78" s="41"/>
      <c r="E78" s="42"/>
      <c r="F78" s="42"/>
      <c r="G78" s="42"/>
      <c r="H78" s="42"/>
      <c r="I78" s="42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</row>
    <row r="79" spans="2:180">
      <c r="B79" s="8"/>
      <c r="C79" s="19"/>
      <c r="D79" s="41"/>
      <c r="E79" s="42"/>
      <c r="F79" s="42"/>
      <c r="G79" s="42"/>
      <c r="H79" s="42"/>
      <c r="I79" s="42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</row>
    <row r="80" spans="2:180">
      <c r="B80" s="8"/>
      <c r="C80" s="19"/>
      <c r="D80" s="41"/>
      <c r="E80" s="42"/>
      <c r="F80" s="42"/>
      <c r="G80" s="42"/>
      <c r="H80" s="42"/>
      <c r="I80" s="42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</row>
    <row r="81" spans="2:180">
      <c r="B81" s="8"/>
      <c r="C81" s="19"/>
      <c r="D81" s="41"/>
      <c r="E81" s="42"/>
      <c r="F81" s="42"/>
      <c r="G81" s="42"/>
      <c r="H81" s="42"/>
      <c r="I81" s="42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</row>
    <row r="82" spans="2:180">
      <c r="B82" s="8"/>
      <c r="C82" s="19"/>
      <c r="D82" s="41"/>
      <c r="E82" s="42"/>
      <c r="F82" s="42"/>
      <c r="G82" s="42"/>
      <c r="H82" s="42"/>
      <c r="I82" s="42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</row>
    <row r="83" spans="2:180">
      <c r="B83" s="8"/>
      <c r="C83" s="19"/>
      <c r="D83" s="41"/>
      <c r="E83" s="42"/>
      <c r="F83" s="42"/>
      <c r="G83" s="42"/>
      <c r="H83" s="42"/>
      <c r="I83" s="42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</row>
    <row r="84" spans="2:180">
      <c r="B84" s="8"/>
      <c r="C84" s="19"/>
      <c r="D84" s="41"/>
      <c r="E84" s="42"/>
      <c r="F84" s="42"/>
      <c r="G84" s="42"/>
      <c r="H84" s="42"/>
      <c r="I84" s="42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</row>
    <row r="85" spans="2:180">
      <c r="B85" s="8"/>
      <c r="C85" s="19"/>
      <c r="D85" s="41"/>
      <c r="E85" s="42"/>
      <c r="F85" s="42"/>
      <c r="G85" s="42"/>
      <c r="H85" s="42"/>
      <c r="I85" s="42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</row>
    <row r="86" spans="2:180">
      <c r="B86" s="8"/>
      <c r="C86" s="19"/>
      <c r="D86" s="41"/>
      <c r="E86" s="42"/>
      <c r="F86" s="42"/>
      <c r="G86" s="42"/>
      <c r="H86" s="42"/>
      <c r="I86" s="42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</row>
    <row r="87" spans="2:180">
      <c r="B87" s="8"/>
      <c r="C87" s="19"/>
      <c r="D87" s="41"/>
      <c r="E87" s="42"/>
      <c r="F87" s="42"/>
      <c r="G87" s="42"/>
      <c r="H87" s="42"/>
      <c r="I87" s="42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</row>
    <row r="88" spans="2:180">
      <c r="B88" s="8"/>
      <c r="C88" s="19"/>
      <c r="D88" s="41"/>
      <c r="E88" s="42"/>
      <c r="F88" s="42"/>
      <c r="G88" s="42"/>
      <c r="H88" s="42"/>
      <c r="I88" s="42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</row>
    <row r="89" spans="2:180">
      <c r="B89" s="8"/>
      <c r="C89" s="19"/>
      <c r="D89" s="41"/>
      <c r="E89" s="42"/>
      <c r="F89" s="42"/>
      <c r="G89" s="42"/>
      <c r="H89" s="42"/>
      <c r="I89" s="42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</row>
    <row r="90" spans="2:180">
      <c r="B90" s="8"/>
      <c r="C90" s="19"/>
      <c r="D90" s="41"/>
      <c r="E90" s="42"/>
      <c r="F90" s="42"/>
      <c r="G90" s="42"/>
      <c r="H90" s="42"/>
      <c r="I90" s="42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</row>
    <row r="91" spans="2:180">
      <c r="B91" s="8"/>
      <c r="C91" s="19"/>
      <c r="D91" s="41"/>
      <c r="E91" s="42"/>
      <c r="F91" s="42"/>
      <c r="G91" s="42"/>
      <c r="H91" s="42"/>
      <c r="I91" s="42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</row>
    <row r="92" spans="2:180">
      <c r="B92" s="8"/>
      <c r="C92" s="19"/>
      <c r="D92" s="41"/>
      <c r="E92" s="42"/>
      <c r="F92" s="42"/>
      <c r="G92" s="42"/>
      <c r="H92" s="42"/>
      <c r="I92" s="42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</row>
    <row r="93" spans="2:180">
      <c r="B93" s="8"/>
      <c r="C93" s="19"/>
      <c r="D93" s="41"/>
      <c r="E93" s="42"/>
      <c r="F93" s="42"/>
      <c r="G93" s="42"/>
      <c r="H93" s="42"/>
      <c r="I93" s="42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</row>
    <row r="94" spans="2:180">
      <c r="B94" s="8"/>
      <c r="C94" s="19"/>
      <c r="D94" s="41"/>
      <c r="E94" s="42"/>
      <c r="F94" s="42"/>
      <c r="G94" s="42"/>
      <c r="H94" s="42"/>
      <c r="I94" s="42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</row>
    <row r="95" spans="2:180">
      <c r="B95" s="8"/>
      <c r="C95" s="19"/>
      <c r="D95" s="41"/>
      <c r="E95" s="43"/>
      <c r="F95" s="43"/>
      <c r="G95" s="43"/>
      <c r="H95" s="43"/>
      <c r="I95" s="43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</row>
    <row r="96" spans="2:180">
      <c r="B96" s="8"/>
      <c r="C96" s="19"/>
      <c r="D96" s="41"/>
      <c r="E96" s="43"/>
      <c r="F96" s="43"/>
      <c r="G96" s="43"/>
      <c r="H96" s="43"/>
      <c r="I96" s="43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</row>
    <row r="97" spans="2:180">
      <c r="B97" s="8"/>
      <c r="C97" s="19"/>
      <c r="D97" s="41"/>
      <c r="E97" s="43"/>
      <c r="F97" s="43"/>
      <c r="G97" s="43"/>
      <c r="H97" s="43"/>
      <c r="I97" s="43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</row>
    <row r="98" spans="2:180">
      <c r="B98" s="8"/>
      <c r="C98" s="19"/>
      <c r="D98" s="41"/>
      <c r="E98" s="43"/>
      <c r="F98" s="43"/>
      <c r="G98" s="43"/>
      <c r="H98" s="43"/>
      <c r="I98" s="43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</row>
    <row r="99" spans="2:180">
      <c r="B99" s="8"/>
      <c r="C99" s="19"/>
      <c r="D99" s="41"/>
      <c r="E99" s="43"/>
      <c r="F99" s="43"/>
      <c r="G99" s="43"/>
      <c r="H99" s="43"/>
      <c r="I99" s="43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</row>
    <row r="100" spans="2:180">
      <c r="B100" s="8"/>
      <c r="C100" s="19"/>
      <c r="D100" s="41"/>
      <c r="E100" s="43"/>
      <c r="F100" s="43"/>
      <c r="G100" s="43"/>
      <c r="H100" s="43"/>
      <c r="I100" s="43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</row>
    <row r="101" spans="2:180">
      <c r="B101" s="8"/>
      <c r="C101" s="19"/>
      <c r="D101" s="41"/>
      <c r="E101" s="43"/>
      <c r="F101" s="43"/>
      <c r="G101" s="43"/>
      <c r="H101" s="43"/>
      <c r="I101" s="43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</row>
    <row r="102" spans="2:180">
      <c r="B102" s="8"/>
      <c r="C102" s="19"/>
      <c r="D102" s="41"/>
      <c r="E102" s="43"/>
      <c r="F102" s="43"/>
      <c r="G102" s="43"/>
      <c r="H102" s="43"/>
      <c r="I102" s="43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</row>
    <row r="103" spans="2:180">
      <c r="B103" s="8"/>
      <c r="C103" s="19"/>
      <c r="D103" s="41"/>
      <c r="E103" s="43"/>
      <c r="F103" s="43"/>
      <c r="G103" s="43"/>
      <c r="H103" s="43"/>
      <c r="I103" s="43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</row>
    <row r="104" spans="2:180">
      <c r="B104" s="8"/>
      <c r="C104" s="19"/>
      <c r="D104" s="41"/>
      <c r="E104" s="43"/>
      <c r="F104" s="43"/>
      <c r="G104" s="43"/>
      <c r="H104" s="43"/>
      <c r="I104" s="43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</row>
    <row r="105" spans="2:180">
      <c r="B105" s="8"/>
      <c r="C105" s="19"/>
      <c r="D105" s="41"/>
      <c r="E105" s="43"/>
      <c r="F105" s="43"/>
      <c r="G105" s="43"/>
      <c r="H105" s="43"/>
      <c r="I105" s="43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</row>
    <row r="106" spans="2:180">
      <c r="B106" s="8"/>
      <c r="C106" s="19"/>
      <c r="D106" s="41"/>
      <c r="E106" s="43"/>
      <c r="F106" s="43"/>
      <c r="G106" s="43"/>
      <c r="H106" s="43"/>
      <c r="I106" s="43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</row>
    <row r="107" spans="2:180">
      <c r="B107" s="8"/>
      <c r="C107" s="19"/>
      <c r="D107" s="41"/>
      <c r="E107" s="43"/>
      <c r="F107" s="43"/>
      <c r="G107" s="43"/>
      <c r="H107" s="43"/>
      <c r="I107" s="43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</row>
    <row r="108" spans="2:180">
      <c r="B108" s="8"/>
      <c r="C108" s="19"/>
      <c r="D108" s="41"/>
      <c r="E108" s="43"/>
      <c r="F108" s="43"/>
      <c r="G108" s="43"/>
      <c r="H108" s="43"/>
      <c r="I108" s="4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</row>
    <row r="109" spans="2:180">
      <c r="B109" s="8"/>
      <c r="C109" s="19"/>
      <c r="D109" s="41"/>
      <c r="E109" s="43"/>
      <c r="F109" s="43"/>
      <c r="G109" s="43"/>
      <c r="H109" s="43"/>
      <c r="I109" s="43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</row>
    <row r="110" spans="2:180">
      <c r="B110" s="8"/>
      <c r="C110" s="19"/>
      <c r="D110" s="41"/>
      <c r="E110" s="42"/>
      <c r="F110" s="42"/>
      <c r="G110" s="42"/>
      <c r="H110" s="42"/>
      <c r="I110" s="42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</row>
    <row r="111" spans="2:180">
      <c r="B111" s="8"/>
      <c r="C111" s="19"/>
      <c r="D111" s="41"/>
      <c r="E111" s="42"/>
      <c r="F111" s="42"/>
      <c r="G111" s="42"/>
      <c r="H111" s="42"/>
      <c r="I111" s="42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</row>
    <row r="112" spans="2:180">
      <c r="B112" s="8"/>
      <c r="C112" s="19"/>
      <c r="D112" s="41"/>
      <c r="E112" s="42"/>
      <c r="F112" s="42"/>
      <c r="G112" s="42"/>
      <c r="H112" s="42"/>
      <c r="I112" s="42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</row>
    <row r="113" spans="2:180">
      <c r="B113" s="8"/>
      <c r="C113" s="19"/>
      <c r="D113" s="41"/>
      <c r="E113" s="42"/>
      <c r="F113" s="42"/>
      <c r="G113" s="42"/>
      <c r="H113" s="42"/>
      <c r="I113" s="42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</row>
    <row r="114" spans="2:180">
      <c r="B114" s="8"/>
      <c r="C114" s="19"/>
      <c r="D114" s="41"/>
      <c r="E114" s="42"/>
      <c r="F114" s="42"/>
      <c r="G114" s="42"/>
      <c r="H114" s="42"/>
      <c r="I114" s="42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</row>
    <row r="115" spans="2:180">
      <c r="B115" s="8"/>
      <c r="C115" s="19"/>
      <c r="D115" s="41"/>
      <c r="E115" s="42"/>
      <c r="F115" s="42"/>
      <c r="G115" s="42"/>
      <c r="H115" s="42"/>
      <c r="I115" s="42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</row>
    <row r="116" spans="2:180">
      <c r="B116" s="8"/>
      <c r="C116" s="19"/>
      <c r="D116" s="41"/>
      <c r="E116" s="42"/>
      <c r="F116" s="42"/>
      <c r="G116" s="42"/>
      <c r="H116" s="42"/>
      <c r="I116" s="42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</row>
    <row r="117" spans="2:180">
      <c r="B117" s="8"/>
      <c r="C117" s="19"/>
      <c r="D117" s="41"/>
      <c r="E117" s="42"/>
      <c r="F117" s="42"/>
      <c r="G117" s="42"/>
      <c r="H117" s="42"/>
      <c r="I117" s="42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</row>
    <row r="118" spans="2:180">
      <c r="B118" s="8"/>
      <c r="C118" s="19"/>
      <c r="D118" s="41"/>
      <c r="E118" s="42"/>
      <c r="F118" s="42"/>
      <c r="G118" s="42"/>
      <c r="H118" s="42"/>
      <c r="I118" s="42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</row>
    <row r="119" spans="2:180">
      <c r="B119" s="8"/>
      <c r="C119" s="19"/>
      <c r="D119" s="41"/>
      <c r="E119" s="42"/>
      <c r="F119" s="42"/>
      <c r="G119" s="42"/>
      <c r="H119" s="42"/>
      <c r="I119" s="42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</row>
    <row r="120" spans="2:180">
      <c r="B120" s="8"/>
      <c r="C120" s="19"/>
      <c r="D120" s="41"/>
      <c r="E120" s="42"/>
      <c r="F120" s="42"/>
      <c r="G120" s="42"/>
      <c r="H120" s="42"/>
      <c r="I120" s="42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</row>
    <row r="121" spans="2:180">
      <c r="B121" s="8"/>
      <c r="C121" s="19"/>
      <c r="D121" s="41"/>
      <c r="E121" s="42"/>
      <c r="F121" s="42"/>
      <c r="G121" s="42"/>
      <c r="H121" s="42"/>
      <c r="I121" s="42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</row>
    <row r="122" spans="2:180">
      <c r="B122" s="8"/>
      <c r="C122" s="19"/>
      <c r="D122" s="41"/>
      <c r="E122" s="42"/>
      <c r="F122" s="42"/>
      <c r="G122" s="42"/>
      <c r="H122" s="42"/>
      <c r="I122" s="42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</row>
    <row r="123" spans="2:180">
      <c r="B123" s="8"/>
      <c r="C123" s="19"/>
      <c r="D123" s="41"/>
      <c r="E123" s="42"/>
      <c r="F123" s="42"/>
      <c r="G123" s="42"/>
      <c r="H123" s="42"/>
      <c r="I123" s="42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</row>
    <row r="124" spans="2:180">
      <c r="B124" s="8"/>
      <c r="C124" s="19"/>
      <c r="D124" s="41"/>
      <c r="E124" s="42"/>
      <c r="F124" s="42"/>
      <c r="G124" s="42"/>
      <c r="H124" s="42"/>
      <c r="I124" s="42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</row>
    <row r="125" spans="2:180">
      <c r="B125" s="8"/>
      <c r="C125" s="19"/>
      <c r="D125" s="41"/>
      <c r="E125" s="42"/>
      <c r="F125" s="42"/>
      <c r="G125" s="42"/>
      <c r="H125" s="42"/>
      <c r="I125" s="42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</row>
    <row r="126" spans="2:180">
      <c r="B126" s="8"/>
      <c r="C126" s="19"/>
      <c r="D126" s="41"/>
      <c r="E126" s="42"/>
      <c r="F126" s="42"/>
      <c r="G126" s="42"/>
      <c r="H126" s="42"/>
      <c r="I126" s="42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</row>
    <row r="127" spans="2:180">
      <c r="B127" s="8"/>
      <c r="C127" s="19"/>
      <c r="D127" s="41"/>
      <c r="E127" s="42"/>
      <c r="F127" s="42"/>
      <c r="G127" s="42"/>
      <c r="H127" s="42"/>
      <c r="I127" s="42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</row>
    <row r="128" spans="2:180">
      <c r="B128" s="8"/>
      <c r="C128" s="19"/>
      <c r="D128" s="41"/>
      <c r="E128" s="42"/>
      <c r="F128" s="42"/>
      <c r="G128" s="42"/>
      <c r="H128" s="42"/>
      <c r="I128" s="42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</row>
    <row r="129" spans="2:180">
      <c r="B129" s="8"/>
      <c r="C129" s="19"/>
      <c r="D129" s="41"/>
      <c r="E129" s="42"/>
      <c r="F129" s="42"/>
      <c r="G129" s="42"/>
      <c r="H129" s="42"/>
      <c r="I129" s="42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</row>
    <row r="130" spans="2:180">
      <c r="B130" s="8"/>
      <c r="C130" s="19"/>
      <c r="D130" s="41"/>
      <c r="E130" s="42"/>
      <c r="F130" s="42"/>
      <c r="G130" s="42"/>
      <c r="H130" s="42"/>
      <c r="I130" s="42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</row>
    <row r="131" spans="2:180">
      <c r="B131" s="8"/>
      <c r="C131" s="19"/>
      <c r="D131" s="41"/>
      <c r="E131" s="42"/>
      <c r="F131" s="42"/>
      <c r="G131" s="42"/>
      <c r="H131" s="42"/>
      <c r="I131" s="42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</row>
    <row r="132" spans="2:180">
      <c r="B132" s="8"/>
      <c r="C132" s="19"/>
      <c r="D132" s="41"/>
      <c r="E132" s="42"/>
      <c r="F132" s="42"/>
      <c r="G132" s="42"/>
      <c r="H132" s="42"/>
      <c r="I132" s="42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</row>
    <row r="133" spans="2:180">
      <c r="B133" s="8"/>
      <c r="C133" s="19"/>
      <c r="D133" s="41"/>
      <c r="E133" s="42"/>
      <c r="F133" s="42"/>
      <c r="G133" s="42"/>
      <c r="H133" s="42"/>
      <c r="I133" s="42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</row>
    <row r="134" spans="2:180">
      <c r="B134" s="8"/>
      <c r="C134" s="19"/>
      <c r="D134" s="41"/>
      <c r="E134" s="42"/>
      <c r="F134" s="42"/>
      <c r="G134" s="42"/>
      <c r="H134" s="42"/>
      <c r="I134" s="42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</row>
    <row r="135" spans="2:180">
      <c r="B135" s="8"/>
      <c r="C135" s="19"/>
      <c r="D135" s="41"/>
      <c r="E135" s="42"/>
      <c r="F135" s="42"/>
      <c r="G135" s="42"/>
      <c r="H135" s="42"/>
      <c r="I135" s="42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</row>
    <row r="136" spans="2:180">
      <c r="B136" s="8"/>
      <c r="C136" s="19"/>
      <c r="D136" s="41"/>
      <c r="E136" s="42"/>
      <c r="F136" s="42"/>
      <c r="G136" s="42"/>
      <c r="H136" s="42"/>
      <c r="I136" s="42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</row>
    <row r="137" spans="2:180">
      <c r="B137" s="8"/>
      <c r="C137" s="19"/>
      <c r="D137" s="41"/>
      <c r="E137" s="42"/>
      <c r="F137" s="42"/>
      <c r="G137" s="42"/>
      <c r="H137" s="42"/>
      <c r="I137" s="42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</row>
    <row r="138" spans="2:180">
      <c r="B138" s="8"/>
      <c r="C138" s="19"/>
      <c r="D138" s="41"/>
      <c r="E138" s="42"/>
      <c r="F138" s="42"/>
      <c r="G138" s="42"/>
      <c r="H138" s="42"/>
      <c r="I138" s="42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</row>
    <row r="139" spans="2:180">
      <c r="B139" s="8"/>
      <c r="C139" s="19"/>
      <c r="D139" s="41"/>
      <c r="E139" s="42"/>
      <c r="F139" s="42"/>
      <c r="G139" s="42"/>
      <c r="H139" s="42"/>
      <c r="I139" s="42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</row>
    <row r="140" spans="2:180">
      <c r="B140" s="8"/>
      <c r="C140" s="19"/>
      <c r="D140" s="41"/>
      <c r="E140" s="42"/>
      <c r="F140" s="42"/>
      <c r="G140" s="42"/>
      <c r="H140" s="42"/>
      <c r="I140" s="42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</row>
    <row r="141" spans="2:180">
      <c r="B141" s="8"/>
      <c r="C141" s="19"/>
      <c r="D141" s="41"/>
      <c r="E141" s="42"/>
      <c r="F141" s="42"/>
      <c r="G141" s="42"/>
      <c r="H141" s="42"/>
      <c r="I141" s="42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</row>
    <row r="142" spans="2:180">
      <c r="B142" s="8"/>
      <c r="C142" s="19"/>
      <c r="D142" s="41"/>
      <c r="E142" s="42"/>
      <c r="F142" s="42"/>
      <c r="G142" s="42"/>
      <c r="H142" s="42"/>
      <c r="I142" s="42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</row>
    <row r="143" spans="2:180">
      <c r="B143" s="8"/>
      <c r="C143" s="19"/>
      <c r="D143" s="41"/>
      <c r="E143" s="42"/>
      <c r="F143" s="42"/>
      <c r="G143" s="42"/>
      <c r="H143" s="42"/>
      <c r="I143" s="42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</row>
    <row r="144" spans="2:180">
      <c r="B144" s="8"/>
      <c r="C144" s="19"/>
      <c r="D144" s="41"/>
      <c r="E144" s="42"/>
      <c r="F144" s="42"/>
      <c r="G144" s="42"/>
      <c r="H144" s="42"/>
      <c r="I144" s="42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</row>
    <row r="145" spans="2:180">
      <c r="B145" s="8"/>
      <c r="C145" s="19"/>
      <c r="D145" s="41"/>
      <c r="E145" s="42"/>
      <c r="F145" s="42"/>
      <c r="G145" s="42"/>
      <c r="H145" s="42"/>
      <c r="I145" s="42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</row>
    <row r="146" spans="2:180">
      <c r="B146" s="8"/>
      <c r="C146" s="19"/>
      <c r="D146" s="41"/>
      <c r="E146" s="42"/>
      <c r="F146" s="42"/>
      <c r="G146" s="42"/>
      <c r="H146" s="42"/>
      <c r="I146" s="42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</row>
    <row r="147" spans="2:180">
      <c r="B147" s="8"/>
      <c r="C147" s="19"/>
      <c r="D147" s="41"/>
      <c r="E147" s="42"/>
      <c r="F147" s="42"/>
      <c r="G147" s="42"/>
      <c r="H147" s="42"/>
      <c r="I147" s="42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</row>
    <row r="148" spans="2:180">
      <c r="B148" s="8"/>
      <c r="C148" s="19"/>
      <c r="D148" s="41"/>
      <c r="E148" s="42"/>
      <c r="F148" s="42"/>
      <c r="G148" s="42"/>
      <c r="H148" s="42"/>
      <c r="I148" s="42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</row>
    <row r="149" spans="2:180">
      <c r="B149" s="8"/>
      <c r="C149" s="19"/>
      <c r="D149" s="41"/>
      <c r="E149" s="42"/>
      <c r="F149" s="42"/>
      <c r="G149" s="42"/>
      <c r="H149" s="42"/>
      <c r="I149" s="42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</row>
    <row r="150" spans="2:180">
      <c r="B150" s="8"/>
      <c r="C150" s="19"/>
      <c r="D150" s="41"/>
      <c r="E150" s="42"/>
      <c r="F150" s="42"/>
      <c r="G150" s="42"/>
      <c r="H150" s="42"/>
      <c r="I150" s="42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</row>
    <row r="151" spans="2:180">
      <c r="B151" s="8"/>
      <c r="C151" s="19"/>
      <c r="D151" s="41"/>
      <c r="E151" s="42"/>
      <c r="F151" s="42"/>
      <c r="G151" s="42"/>
      <c r="H151" s="42"/>
      <c r="I151" s="42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</row>
    <row r="152" spans="2:180">
      <c r="B152" s="8"/>
      <c r="C152" s="19"/>
      <c r="D152" s="41"/>
      <c r="E152" s="42"/>
      <c r="F152" s="42"/>
      <c r="G152" s="42"/>
      <c r="H152" s="42"/>
      <c r="I152" s="42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</row>
    <row r="153" spans="2:180">
      <c r="B153" s="8"/>
      <c r="C153" s="19"/>
      <c r="D153" s="41"/>
      <c r="E153" s="42"/>
      <c r="F153" s="42"/>
      <c r="G153" s="42"/>
      <c r="H153" s="42"/>
      <c r="I153" s="42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</row>
    <row r="154" spans="2:180">
      <c r="B154" s="8"/>
      <c r="C154" s="19"/>
      <c r="D154" s="41"/>
      <c r="E154" s="42"/>
      <c r="F154" s="42"/>
      <c r="G154" s="42"/>
      <c r="H154" s="42"/>
      <c r="I154" s="42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</row>
    <row r="155" spans="2:180">
      <c r="B155" s="8"/>
      <c r="C155" s="19"/>
      <c r="D155" s="41"/>
      <c r="E155" s="42"/>
      <c r="F155" s="42"/>
      <c r="G155" s="42"/>
      <c r="H155" s="42"/>
      <c r="I155" s="42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</row>
    <row r="156" spans="2:180">
      <c r="B156" s="8"/>
      <c r="C156" s="19"/>
      <c r="D156" s="41"/>
      <c r="E156" s="42"/>
      <c r="F156" s="42"/>
      <c r="G156" s="42"/>
      <c r="H156" s="42"/>
      <c r="I156" s="42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</row>
    <row r="157" spans="2:180">
      <c r="B157" s="8"/>
      <c r="C157" s="19"/>
      <c r="D157" s="41"/>
      <c r="E157" s="42"/>
      <c r="F157" s="42"/>
      <c r="G157" s="42"/>
      <c r="H157" s="42"/>
      <c r="I157" s="42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</row>
    <row r="158" spans="2:180">
      <c r="B158" s="8"/>
      <c r="C158" s="19"/>
      <c r="D158" s="41"/>
      <c r="E158" s="42"/>
      <c r="F158" s="42"/>
      <c r="G158" s="42"/>
      <c r="H158" s="42"/>
      <c r="I158" s="42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</row>
    <row r="159" spans="2:180">
      <c r="B159" s="8"/>
      <c r="C159" s="19"/>
      <c r="D159" s="41"/>
      <c r="E159" s="42"/>
      <c r="F159" s="42"/>
      <c r="G159" s="42"/>
      <c r="H159" s="42"/>
      <c r="I159" s="42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</row>
    <row r="160" spans="2:180">
      <c r="B160" s="8"/>
      <c r="C160" s="19"/>
      <c r="D160" s="41"/>
      <c r="E160" s="42"/>
      <c r="F160" s="42"/>
      <c r="G160" s="42"/>
      <c r="H160" s="42"/>
      <c r="I160" s="42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</row>
    <row r="161" spans="2:180">
      <c r="B161" s="8"/>
      <c r="C161" s="19"/>
      <c r="D161" s="41"/>
      <c r="E161" s="42"/>
      <c r="F161" s="42"/>
      <c r="G161" s="42"/>
      <c r="H161" s="42"/>
      <c r="I161" s="42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</row>
    <row r="162" spans="2:180">
      <c r="B162" s="8"/>
      <c r="C162" s="19"/>
      <c r="D162" s="41"/>
      <c r="E162" s="42"/>
      <c r="F162" s="42"/>
      <c r="G162" s="42"/>
      <c r="H162" s="42"/>
      <c r="I162" s="42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</row>
    <row r="163" spans="2:180">
      <c r="B163" s="8"/>
      <c r="C163" s="19"/>
      <c r="D163" s="41"/>
      <c r="E163" s="42"/>
      <c r="F163" s="42"/>
      <c r="G163" s="42"/>
      <c r="H163" s="42"/>
      <c r="I163" s="42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</row>
    <row r="164" spans="2:180">
      <c r="B164" s="8"/>
      <c r="C164" s="19"/>
      <c r="D164" s="41"/>
      <c r="E164" s="42"/>
      <c r="F164" s="42"/>
      <c r="G164" s="42"/>
      <c r="H164" s="42"/>
      <c r="I164" s="42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</row>
    <row r="165" spans="2:180">
      <c r="B165" s="8"/>
      <c r="C165" s="19"/>
      <c r="D165" s="41"/>
      <c r="E165" s="42"/>
      <c r="F165" s="42"/>
      <c r="G165" s="42"/>
      <c r="H165" s="42"/>
      <c r="I165" s="42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</row>
    <row r="166" spans="2:180">
      <c r="B166" s="8"/>
      <c r="C166" s="19"/>
      <c r="D166" s="41"/>
      <c r="E166" s="42"/>
      <c r="F166" s="42"/>
      <c r="G166" s="42"/>
      <c r="H166" s="42"/>
      <c r="I166" s="42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</row>
    <row r="167" spans="2:180">
      <c r="B167" s="8"/>
      <c r="C167" s="19"/>
      <c r="D167" s="41"/>
      <c r="E167" s="42"/>
      <c r="F167" s="42"/>
      <c r="G167" s="42"/>
      <c r="H167" s="42"/>
      <c r="I167" s="42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</row>
    <row r="168" spans="2:180">
      <c r="B168" s="8"/>
      <c r="C168" s="19"/>
      <c r="D168" s="41"/>
      <c r="E168" s="42"/>
      <c r="F168" s="42"/>
      <c r="G168" s="42"/>
      <c r="H168" s="42"/>
      <c r="I168" s="42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</row>
    <row r="169" spans="2:180"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</row>
    <row r="170" spans="2:180"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</row>
    <row r="171" spans="2:180"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</row>
    <row r="172" spans="2:180"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</row>
    <row r="173" spans="2:180"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</row>
    <row r="174" spans="2:180"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</row>
    <row r="175" spans="2:180"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</row>
    <row r="176" spans="2:180"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</row>
    <row r="177" spans="3:180"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</row>
    <row r="178" spans="3:180"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</row>
    <row r="179" spans="3:180"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</row>
    <row r="180" spans="3:180"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</row>
    <row r="181" spans="3:180"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</row>
    <row r="182" spans="3:180">
      <c r="C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</row>
    <row r="183" spans="3:180">
      <c r="C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</row>
    <row r="184" spans="3:180">
      <c r="C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</row>
    <row r="185" spans="3:180">
      <c r="C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</row>
    <row r="186" spans="3:180">
      <c r="C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</row>
    <row r="187" spans="3:180">
      <c r="C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</row>
    <row r="188" spans="3:180">
      <c r="C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</row>
    <row r="189" spans="3:180">
      <c r="C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</row>
    <row r="190" spans="3:180">
      <c r="C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</row>
    <row r="191" spans="3:180">
      <c r="C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</row>
    <row r="192" spans="3:180">
      <c r="C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</row>
    <row r="193" spans="4:9" s="1" customFormat="1">
      <c r="D193" s="44"/>
      <c r="E193" s="45"/>
      <c r="F193" s="45"/>
      <c r="G193" s="45"/>
      <c r="H193" s="45"/>
      <c r="I193" s="45"/>
    </row>
    <row r="194" spans="4:9" s="1" customFormat="1">
      <c r="D194" s="44"/>
      <c r="E194" s="45"/>
      <c r="F194" s="45"/>
      <c r="G194" s="45"/>
      <c r="H194" s="45"/>
      <c r="I194" s="45"/>
    </row>
    <row r="195" spans="4:9" s="1" customFormat="1">
      <c r="D195" s="44"/>
      <c r="E195" s="45"/>
      <c r="F195" s="45"/>
      <c r="G195" s="45"/>
      <c r="H195" s="45"/>
      <c r="I195" s="45"/>
    </row>
    <row r="196" spans="4:9" s="1" customFormat="1">
      <c r="D196" s="44"/>
      <c r="E196" s="45"/>
      <c r="F196" s="45"/>
      <c r="G196" s="45"/>
      <c r="H196" s="45"/>
      <c r="I196" s="45"/>
    </row>
    <row r="197" spans="4:9" s="1" customFormat="1">
      <c r="D197" s="44"/>
      <c r="E197" s="45"/>
      <c r="F197" s="45"/>
      <c r="G197" s="45"/>
      <c r="H197" s="45"/>
      <c r="I197" s="45"/>
    </row>
    <row r="198" spans="4:9" s="1" customFormat="1">
      <c r="D198" s="44"/>
      <c r="E198" s="45"/>
      <c r="F198" s="45"/>
      <c r="G198" s="45"/>
      <c r="H198" s="45"/>
      <c r="I198" s="45"/>
    </row>
    <row r="199" spans="4:9" s="1" customFormat="1">
      <c r="D199" s="44"/>
      <c r="E199" s="45"/>
      <c r="F199" s="45"/>
      <c r="G199" s="45"/>
      <c r="H199" s="45"/>
      <c r="I199" s="45"/>
    </row>
    <row r="200" spans="4:9" s="1" customFormat="1">
      <c r="D200" s="44"/>
      <c r="E200" s="45"/>
      <c r="F200" s="45"/>
      <c r="G200" s="45"/>
      <c r="H200" s="45"/>
      <c r="I200" s="45"/>
    </row>
    <row r="201" spans="4:9" s="1" customFormat="1">
      <c r="D201" s="44"/>
      <c r="E201" s="45"/>
      <c r="F201" s="45"/>
      <c r="G201" s="45"/>
      <c r="H201" s="45"/>
      <c r="I201" s="45"/>
    </row>
    <row r="202" spans="4:9" s="1" customFormat="1">
      <c r="D202" s="44"/>
      <c r="E202" s="45"/>
      <c r="F202" s="45"/>
      <c r="G202" s="45"/>
      <c r="H202" s="45"/>
      <c r="I202" s="45"/>
    </row>
    <row r="203" spans="4:9" s="1" customFormat="1">
      <c r="D203" s="44"/>
      <c r="E203" s="45"/>
      <c r="F203" s="45"/>
      <c r="G203" s="45"/>
      <c r="H203" s="45"/>
      <c r="I203" s="45"/>
    </row>
    <row r="204" spans="4:9" s="1" customFormat="1">
      <c r="D204" s="44"/>
      <c r="E204" s="45"/>
      <c r="F204" s="45"/>
      <c r="G204" s="45"/>
      <c r="H204" s="45"/>
      <c r="I204" s="45"/>
    </row>
    <row r="205" spans="4:9" s="1" customFormat="1">
      <c r="D205" s="44"/>
      <c r="E205" s="45"/>
      <c r="F205" s="45"/>
      <c r="G205" s="45"/>
      <c r="H205" s="45"/>
      <c r="I205" s="45"/>
    </row>
    <row r="206" spans="4:9" s="1" customFormat="1">
      <c r="D206" s="44"/>
      <c r="E206" s="45"/>
      <c r="F206" s="45"/>
      <c r="G206" s="45"/>
      <c r="H206" s="45"/>
      <c r="I206" s="45"/>
    </row>
    <row r="207" spans="4:9" s="1" customFormat="1">
      <c r="D207" s="44"/>
      <c r="E207" s="45"/>
      <c r="F207" s="45"/>
      <c r="G207" s="45"/>
      <c r="H207" s="45"/>
      <c r="I207" s="45"/>
    </row>
    <row r="208" spans="4:9" s="1" customFormat="1">
      <c r="D208" s="44"/>
      <c r="E208" s="45"/>
      <c r="F208" s="45"/>
      <c r="G208" s="45"/>
      <c r="H208" s="45"/>
      <c r="I208" s="45"/>
    </row>
    <row r="209" spans="1:180">
      <c r="C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  <c r="DM209" s="1"/>
      <c r="DN209" s="1"/>
      <c r="DO209" s="1"/>
      <c r="DP209" s="1"/>
      <c r="DQ209" s="1"/>
      <c r="DR209" s="1"/>
      <c r="DS209" s="1"/>
      <c r="DT209" s="1"/>
      <c r="DU209" s="1"/>
      <c r="DV209" s="1"/>
      <c r="DW209" s="1"/>
      <c r="DX209" s="1"/>
      <c r="DY209" s="1"/>
      <c r="DZ209" s="1"/>
      <c r="EA209" s="1"/>
      <c r="EB209" s="1"/>
      <c r="EC209" s="1"/>
      <c r="ED209" s="1"/>
      <c r="EE209" s="1"/>
      <c r="EF209" s="1"/>
      <c r="EG209" s="1"/>
      <c r="EH209" s="1"/>
      <c r="EI209" s="1"/>
      <c r="EJ209" s="1"/>
      <c r="EK209" s="1"/>
      <c r="EL209" s="1"/>
      <c r="EM209" s="1"/>
      <c r="EN209" s="1"/>
      <c r="EO209" s="1"/>
      <c r="EP209" s="1"/>
      <c r="EQ209" s="1"/>
      <c r="ER209" s="1"/>
      <c r="ES209" s="1"/>
      <c r="ET209" s="1"/>
      <c r="EU209" s="1"/>
      <c r="EV209" s="1"/>
      <c r="EW209" s="1"/>
      <c r="EX209" s="1"/>
      <c r="EY209" s="1"/>
      <c r="EZ209" s="1"/>
      <c r="FA209" s="1"/>
      <c r="FB209" s="1"/>
      <c r="FC209" s="1"/>
      <c r="FD209" s="1"/>
      <c r="FE209" s="1"/>
      <c r="FF209" s="1"/>
      <c r="FG209" s="1"/>
      <c r="FH209" s="1"/>
      <c r="FI209" s="1"/>
      <c r="FJ209" s="1"/>
      <c r="FK209" s="1"/>
      <c r="FL209" s="1"/>
      <c r="FM209" s="1"/>
      <c r="FN209" s="1"/>
      <c r="FO209" s="1"/>
      <c r="FP209" s="1"/>
      <c r="FQ209" s="1"/>
      <c r="FR209" s="1"/>
      <c r="FS209" s="1"/>
      <c r="FT209" s="1"/>
      <c r="FU209" s="1"/>
      <c r="FV209" s="1"/>
      <c r="FW209" s="1"/>
      <c r="FX209" s="1"/>
    </row>
    <row r="210" spans="1:180">
      <c r="C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  <c r="DM210" s="1"/>
      <c r="DN210" s="1"/>
      <c r="DO210" s="1"/>
      <c r="DP210" s="1"/>
      <c r="DQ210" s="1"/>
      <c r="DR210" s="1"/>
      <c r="DS210" s="1"/>
      <c r="DT210" s="1"/>
      <c r="DU210" s="1"/>
      <c r="DV210" s="1"/>
      <c r="DW210" s="1"/>
      <c r="DX210" s="1"/>
      <c r="DY210" s="1"/>
      <c r="DZ210" s="1"/>
      <c r="EA210" s="1"/>
      <c r="EB210" s="1"/>
      <c r="EC210" s="1"/>
      <c r="ED210" s="1"/>
      <c r="EE210" s="1"/>
      <c r="EF210" s="1"/>
      <c r="EG210" s="1"/>
      <c r="EH210" s="1"/>
      <c r="EI210" s="1"/>
      <c r="EJ210" s="1"/>
      <c r="EK210" s="1"/>
      <c r="EL210" s="1"/>
      <c r="EM210" s="1"/>
      <c r="EN210" s="1"/>
      <c r="EO210" s="1"/>
      <c r="EP210" s="1"/>
      <c r="EQ210" s="1"/>
      <c r="ER210" s="1"/>
      <c r="ES210" s="1"/>
      <c r="ET210" s="1"/>
      <c r="EU210" s="1"/>
      <c r="EV210" s="1"/>
      <c r="EW210" s="1"/>
      <c r="EX210" s="1"/>
      <c r="EY210" s="1"/>
      <c r="EZ210" s="1"/>
      <c r="FA210" s="1"/>
      <c r="FB210" s="1"/>
      <c r="FC210" s="1"/>
      <c r="FD210" s="1"/>
      <c r="FE210" s="1"/>
      <c r="FF210" s="1"/>
      <c r="FG210" s="1"/>
      <c r="FH210" s="1"/>
      <c r="FI210" s="1"/>
      <c r="FJ210" s="1"/>
      <c r="FK210" s="1"/>
      <c r="FL210" s="1"/>
      <c r="FM210" s="1"/>
      <c r="FN210" s="1"/>
      <c r="FO210" s="1"/>
      <c r="FP210" s="1"/>
      <c r="FQ210" s="1"/>
      <c r="FR210" s="1"/>
      <c r="FS210" s="1"/>
      <c r="FT210" s="1"/>
      <c r="FU210" s="1"/>
      <c r="FV210" s="1"/>
      <c r="FW210" s="1"/>
      <c r="FX210" s="1"/>
    </row>
    <row r="211" spans="1:180">
      <c r="C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  <c r="DM211" s="1"/>
      <c r="DN211" s="1"/>
      <c r="DO211" s="1"/>
      <c r="DP211" s="1"/>
      <c r="DQ211" s="1"/>
      <c r="DR211" s="1"/>
      <c r="DS211" s="1"/>
      <c r="DT211" s="1"/>
      <c r="DU211" s="1"/>
      <c r="DV211" s="1"/>
      <c r="DW211" s="1"/>
      <c r="DX211" s="1"/>
      <c r="DY211" s="1"/>
      <c r="DZ211" s="1"/>
      <c r="EA211" s="1"/>
      <c r="EB211" s="1"/>
      <c r="EC211" s="1"/>
      <c r="ED211" s="1"/>
      <c r="EE211" s="1"/>
      <c r="EF211" s="1"/>
      <c r="EG211" s="1"/>
      <c r="EH211" s="1"/>
      <c r="EI211" s="1"/>
      <c r="EJ211" s="1"/>
      <c r="EK211" s="1"/>
      <c r="EL211" s="1"/>
      <c r="EM211" s="1"/>
      <c r="EN211" s="1"/>
      <c r="EO211" s="1"/>
      <c r="EP211" s="1"/>
      <c r="EQ211" s="1"/>
      <c r="ER211" s="1"/>
      <c r="ES211" s="1"/>
      <c r="ET211" s="1"/>
      <c r="EU211" s="1"/>
      <c r="EV211" s="1"/>
      <c r="EW211" s="1"/>
      <c r="EX211" s="1"/>
      <c r="EY211" s="1"/>
      <c r="EZ211" s="1"/>
      <c r="FA211" s="1"/>
      <c r="FB211" s="1"/>
      <c r="FC211" s="1"/>
      <c r="FD211" s="1"/>
      <c r="FE211" s="1"/>
      <c r="FF211" s="1"/>
      <c r="FG211" s="1"/>
      <c r="FH211" s="1"/>
      <c r="FI211" s="1"/>
      <c r="FJ211" s="1"/>
      <c r="FK211" s="1"/>
      <c r="FL211" s="1"/>
      <c r="FM211" s="1"/>
      <c r="FN211" s="1"/>
      <c r="FO211" s="1"/>
      <c r="FP211" s="1"/>
      <c r="FQ211" s="1"/>
      <c r="FR211" s="1"/>
      <c r="FS211" s="1"/>
      <c r="FT211" s="1"/>
      <c r="FU211" s="1"/>
      <c r="FV211" s="1"/>
      <c r="FW211" s="1"/>
      <c r="FX211" s="1"/>
    </row>
    <row r="212" spans="1:180">
      <c r="C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  <c r="DM212" s="1"/>
      <c r="DN212" s="1"/>
      <c r="DO212" s="1"/>
      <c r="DP212" s="1"/>
      <c r="DQ212" s="1"/>
      <c r="DR212" s="1"/>
      <c r="DS212" s="1"/>
      <c r="DT212" s="1"/>
      <c r="DU212" s="1"/>
      <c r="DV212" s="1"/>
      <c r="DW212" s="1"/>
      <c r="DX212" s="1"/>
      <c r="DY212" s="1"/>
      <c r="DZ212" s="1"/>
      <c r="EA212" s="1"/>
      <c r="EB212" s="1"/>
      <c r="EC212" s="1"/>
      <c r="ED212" s="1"/>
      <c r="EE212" s="1"/>
      <c r="EF212" s="1"/>
      <c r="EG212" s="1"/>
      <c r="EH212" s="1"/>
      <c r="EI212" s="1"/>
      <c r="EJ212" s="1"/>
      <c r="EK212" s="1"/>
      <c r="EL212" s="1"/>
      <c r="EM212" s="1"/>
      <c r="EN212" s="1"/>
      <c r="EO212" s="1"/>
      <c r="EP212" s="1"/>
      <c r="EQ212" s="1"/>
      <c r="ER212" s="1"/>
      <c r="ES212" s="1"/>
      <c r="ET212" s="1"/>
      <c r="EU212" s="1"/>
      <c r="EV212" s="1"/>
      <c r="EW212" s="1"/>
      <c r="EX212" s="1"/>
      <c r="EY212" s="1"/>
      <c r="EZ212" s="1"/>
      <c r="FA212" s="1"/>
      <c r="FB212" s="1"/>
      <c r="FC212" s="1"/>
      <c r="FD212" s="1"/>
      <c r="FE212" s="1"/>
      <c r="FF212" s="1"/>
      <c r="FG212" s="1"/>
      <c r="FH212" s="1"/>
      <c r="FI212" s="1"/>
      <c r="FJ212" s="1"/>
      <c r="FK212" s="1"/>
      <c r="FL212" s="1"/>
      <c r="FM212" s="1"/>
      <c r="FN212" s="1"/>
      <c r="FO212" s="1"/>
      <c r="FP212" s="1"/>
      <c r="FQ212" s="1"/>
      <c r="FR212" s="1"/>
      <c r="FS212" s="1"/>
      <c r="FT212" s="1"/>
      <c r="FU212" s="1"/>
      <c r="FV212" s="1"/>
      <c r="FW212" s="1"/>
      <c r="FX212" s="1"/>
    </row>
    <row r="213" spans="1:180">
      <c r="C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  <c r="DM213" s="1"/>
      <c r="DN213" s="1"/>
      <c r="DO213" s="1"/>
      <c r="DP213" s="1"/>
      <c r="DQ213" s="1"/>
      <c r="DR213" s="1"/>
      <c r="DS213" s="1"/>
      <c r="DT213" s="1"/>
      <c r="DU213" s="1"/>
      <c r="DV213" s="1"/>
      <c r="DW213" s="1"/>
      <c r="DX213" s="1"/>
      <c r="DY213" s="1"/>
      <c r="DZ213" s="1"/>
      <c r="EA213" s="1"/>
      <c r="EB213" s="1"/>
      <c r="EC213" s="1"/>
      <c r="ED213" s="1"/>
      <c r="EE213" s="1"/>
      <c r="EF213" s="1"/>
      <c r="EG213" s="1"/>
      <c r="EH213" s="1"/>
      <c r="EI213" s="1"/>
      <c r="EJ213" s="1"/>
      <c r="EK213" s="1"/>
      <c r="EL213" s="1"/>
      <c r="EM213" s="1"/>
      <c r="EN213" s="1"/>
      <c r="EO213" s="1"/>
      <c r="EP213" s="1"/>
      <c r="EQ213" s="1"/>
      <c r="ER213" s="1"/>
      <c r="ES213" s="1"/>
      <c r="ET213" s="1"/>
      <c r="EU213" s="1"/>
      <c r="EV213" s="1"/>
      <c r="EW213" s="1"/>
      <c r="EX213" s="1"/>
      <c r="EY213" s="1"/>
      <c r="EZ213" s="1"/>
      <c r="FA213" s="1"/>
      <c r="FB213" s="1"/>
      <c r="FC213" s="1"/>
      <c r="FD213" s="1"/>
      <c r="FE213" s="1"/>
      <c r="FF213" s="1"/>
      <c r="FG213" s="1"/>
      <c r="FH213" s="1"/>
      <c r="FI213" s="1"/>
      <c r="FJ213" s="1"/>
      <c r="FK213" s="1"/>
      <c r="FL213" s="1"/>
      <c r="FM213" s="1"/>
      <c r="FN213" s="1"/>
      <c r="FO213" s="1"/>
      <c r="FP213" s="1"/>
      <c r="FQ213" s="1"/>
      <c r="FR213" s="1"/>
      <c r="FS213" s="1"/>
      <c r="FT213" s="1"/>
      <c r="FU213" s="1"/>
      <c r="FV213" s="1"/>
      <c r="FW213" s="1"/>
      <c r="FX213" s="1"/>
    </row>
    <row r="216" spans="1:180" s="23" customFormat="1">
      <c r="A216" s="22"/>
      <c r="B216" s="1"/>
      <c r="C216" s="21"/>
      <c r="D216" s="44"/>
      <c r="E216" s="45"/>
      <c r="F216" s="45"/>
      <c r="G216" s="45"/>
      <c r="H216" s="45"/>
      <c r="I216" s="4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  <c r="DX216" s="15"/>
      <c r="DY216" s="15"/>
      <c r="DZ216" s="15"/>
      <c r="EA216" s="15"/>
      <c r="EB216" s="15"/>
      <c r="EC216" s="15"/>
      <c r="ED216" s="15"/>
      <c r="EE216" s="15"/>
      <c r="EF216" s="15"/>
      <c r="EG216" s="15"/>
      <c r="EH216" s="15"/>
      <c r="EI216" s="15"/>
      <c r="EJ216" s="15"/>
      <c r="EK216" s="15"/>
      <c r="EL216" s="15"/>
      <c r="EM216" s="15"/>
      <c r="EN216" s="15"/>
      <c r="EO216" s="15"/>
      <c r="EP216" s="15"/>
      <c r="EQ216" s="15"/>
      <c r="ER216" s="15"/>
      <c r="ES216" s="15"/>
      <c r="ET216" s="15"/>
      <c r="EU216" s="15"/>
      <c r="EV216" s="15"/>
      <c r="EW216" s="15"/>
      <c r="EX216" s="15"/>
      <c r="EY216" s="15"/>
      <c r="EZ216" s="15"/>
      <c r="FA216" s="15"/>
      <c r="FB216" s="15"/>
      <c r="FC216" s="15"/>
      <c r="FD216" s="15"/>
      <c r="FE216" s="15"/>
      <c r="FF216" s="15"/>
      <c r="FG216" s="15"/>
      <c r="FH216" s="15"/>
      <c r="FI216" s="15"/>
      <c r="FJ216" s="15"/>
      <c r="FK216" s="15"/>
      <c r="FL216" s="15"/>
      <c r="FM216" s="15"/>
      <c r="FN216" s="15"/>
      <c r="FO216" s="15"/>
      <c r="FP216" s="15"/>
      <c r="FQ216" s="15"/>
      <c r="FR216" s="15"/>
      <c r="FS216" s="15"/>
      <c r="FT216" s="15"/>
      <c r="FU216" s="15"/>
      <c r="FV216" s="15"/>
      <c r="FW216" s="15"/>
      <c r="FX216" s="15"/>
    </row>
    <row r="217" spans="1:180" s="8" customFormat="1" ht="14.5" customHeight="1">
      <c r="B217" s="1"/>
      <c r="C217" s="21"/>
      <c r="D217" s="44"/>
      <c r="E217" s="45"/>
      <c r="F217" s="45"/>
      <c r="G217" s="45"/>
      <c r="H217" s="45"/>
      <c r="I217" s="45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</row>
    <row r="218" spans="1:180" s="9" customFormat="1" ht="17.5" customHeight="1">
      <c r="B218" s="1"/>
      <c r="C218" s="21"/>
      <c r="D218" s="44"/>
      <c r="E218" s="45"/>
      <c r="F218" s="45"/>
      <c r="G218" s="45"/>
      <c r="H218" s="45"/>
      <c r="I218" s="45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  <c r="EV218" s="10"/>
      <c r="EW218" s="10"/>
      <c r="EX218" s="10"/>
      <c r="EY218" s="10"/>
      <c r="EZ218" s="10"/>
      <c r="FA218" s="10"/>
      <c r="FB218" s="10"/>
      <c r="FC218" s="10"/>
      <c r="FD218" s="10"/>
      <c r="FE218" s="10"/>
      <c r="FF218" s="10"/>
      <c r="FG218" s="10"/>
      <c r="FH218" s="10"/>
      <c r="FI218" s="10"/>
      <c r="FJ218" s="10"/>
      <c r="FK218" s="10"/>
      <c r="FL218" s="10"/>
      <c r="FM218" s="10"/>
      <c r="FN218" s="10"/>
      <c r="FO218" s="10"/>
      <c r="FP218" s="10"/>
      <c r="FQ218" s="10"/>
      <c r="FR218" s="10"/>
      <c r="FS218" s="10"/>
      <c r="FT218" s="10"/>
      <c r="FU218" s="10"/>
      <c r="FV218" s="10"/>
      <c r="FW218" s="10"/>
      <c r="FX218" s="10"/>
    </row>
    <row r="219" spans="1:180" s="8" customFormat="1" ht="10.95" customHeight="1">
      <c r="B219" s="1"/>
      <c r="C219" s="21"/>
      <c r="D219" s="44"/>
      <c r="E219" s="45"/>
      <c r="F219" s="45"/>
      <c r="G219" s="45"/>
      <c r="H219" s="45"/>
      <c r="I219" s="45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  <c r="EV219" s="10"/>
      <c r="EW219" s="10"/>
      <c r="EX219" s="10"/>
      <c r="EY219" s="10"/>
      <c r="EZ219" s="10"/>
      <c r="FA219" s="10"/>
      <c r="FB219" s="10"/>
      <c r="FC219" s="10"/>
      <c r="FD219" s="10"/>
      <c r="FE219" s="10"/>
      <c r="FF219" s="10"/>
      <c r="FG219" s="10"/>
      <c r="FH219" s="10"/>
      <c r="FI219" s="10"/>
      <c r="FJ219" s="10"/>
      <c r="FK219" s="10"/>
      <c r="FL219" s="10"/>
      <c r="FM219" s="10"/>
      <c r="FN219" s="10"/>
      <c r="FO219" s="10"/>
      <c r="FP219" s="10"/>
      <c r="FQ219" s="10"/>
      <c r="FR219" s="10"/>
      <c r="FS219" s="10"/>
      <c r="FT219" s="10"/>
      <c r="FU219" s="10"/>
      <c r="FV219" s="10"/>
      <c r="FW219" s="10"/>
      <c r="FX219" s="10"/>
    </row>
    <row r="220" spans="1:180" s="8" customFormat="1">
      <c r="B220" s="1"/>
      <c r="C220" s="21"/>
      <c r="D220" s="44"/>
      <c r="E220" s="45"/>
      <c r="F220" s="45"/>
      <c r="G220" s="45"/>
      <c r="H220" s="45"/>
      <c r="I220" s="45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  <c r="EV220" s="10"/>
      <c r="EW220" s="10"/>
      <c r="EX220" s="10"/>
      <c r="EY220" s="10"/>
      <c r="EZ220" s="10"/>
      <c r="FA220" s="10"/>
      <c r="FB220" s="10"/>
      <c r="FC220" s="10"/>
      <c r="FD220" s="10"/>
      <c r="FE220" s="10"/>
      <c r="FF220" s="10"/>
      <c r="FG220" s="10"/>
      <c r="FH220" s="10"/>
      <c r="FI220" s="10"/>
      <c r="FJ220" s="10"/>
      <c r="FK220" s="10"/>
      <c r="FL220" s="10"/>
      <c r="FM220" s="10"/>
      <c r="FN220" s="10"/>
      <c r="FO220" s="10"/>
      <c r="FP220" s="10"/>
      <c r="FQ220" s="10"/>
      <c r="FR220" s="10"/>
      <c r="FS220" s="10"/>
      <c r="FT220" s="10"/>
      <c r="FU220" s="10"/>
      <c r="FV220" s="10"/>
      <c r="FW220" s="10"/>
      <c r="FX220" s="10"/>
    </row>
    <row r="221" spans="1:180" s="8" customFormat="1">
      <c r="B221" s="1"/>
      <c r="C221" s="21"/>
      <c r="D221" s="44"/>
      <c r="E221" s="45"/>
      <c r="F221" s="45"/>
      <c r="G221" s="45"/>
      <c r="H221" s="45"/>
      <c r="I221" s="45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  <c r="EV221" s="10"/>
      <c r="EW221" s="10"/>
      <c r="EX221" s="10"/>
      <c r="EY221" s="10"/>
      <c r="EZ221" s="10"/>
      <c r="FA221" s="10"/>
      <c r="FB221" s="10"/>
      <c r="FC221" s="10"/>
      <c r="FD221" s="10"/>
      <c r="FE221" s="10"/>
      <c r="FF221" s="10"/>
      <c r="FG221" s="10"/>
      <c r="FH221" s="10"/>
      <c r="FI221" s="10"/>
      <c r="FJ221" s="10"/>
      <c r="FK221" s="10"/>
      <c r="FL221" s="10"/>
      <c r="FM221" s="10"/>
      <c r="FN221" s="10"/>
      <c r="FO221" s="10"/>
      <c r="FP221" s="10"/>
      <c r="FQ221" s="10"/>
      <c r="FR221" s="10"/>
      <c r="FS221" s="10"/>
      <c r="FT221" s="10"/>
      <c r="FU221" s="10"/>
      <c r="FV221" s="10"/>
      <c r="FW221" s="10"/>
      <c r="FX221" s="10"/>
    </row>
    <row r="222" spans="1:180" s="8" customFormat="1">
      <c r="B222" s="1"/>
      <c r="C222" s="21"/>
      <c r="D222" s="44"/>
      <c r="E222" s="45"/>
      <c r="F222" s="45"/>
      <c r="G222" s="45"/>
      <c r="H222" s="45"/>
      <c r="I222" s="45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  <c r="EV222" s="10"/>
      <c r="EW222" s="10"/>
      <c r="EX222" s="10"/>
      <c r="EY222" s="10"/>
      <c r="EZ222" s="10"/>
      <c r="FA222" s="10"/>
      <c r="FB222" s="10"/>
      <c r="FC222" s="10"/>
      <c r="FD222" s="10"/>
      <c r="FE222" s="10"/>
      <c r="FF222" s="10"/>
      <c r="FG222" s="10"/>
      <c r="FH222" s="10"/>
      <c r="FI222" s="10"/>
      <c r="FJ222" s="10"/>
      <c r="FK222" s="10"/>
      <c r="FL222" s="10"/>
      <c r="FM222" s="10"/>
      <c r="FN222" s="10"/>
      <c r="FO222" s="10"/>
      <c r="FP222" s="10"/>
      <c r="FQ222" s="10"/>
      <c r="FR222" s="10"/>
      <c r="FS222" s="10"/>
      <c r="FT222" s="10"/>
      <c r="FU222" s="10"/>
      <c r="FV222" s="10"/>
      <c r="FW222" s="10"/>
      <c r="FX222" s="10"/>
    </row>
    <row r="223" spans="1:180" s="8" customFormat="1">
      <c r="B223" s="1"/>
      <c r="C223" s="21"/>
      <c r="D223" s="44"/>
      <c r="E223" s="45"/>
      <c r="F223" s="45"/>
      <c r="G223" s="45"/>
      <c r="H223" s="45"/>
      <c r="I223" s="45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</row>
    <row r="224" spans="1:180" s="8" customFormat="1">
      <c r="B224" s="1"/>
      <c r="C224" s="21"/>
      <c r="D224" s="44"/>
      <c r="E224" s="45"/>
      <c r="F224" s="45"/>
      <c r="G224" s="45"/>
      <c r="H224" s="45"/>
      <c r="I224" s="45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</row>
    <row r="225" spans="2:180" s="8" customFormat="1">
      <c r="B225" s="1"/>
      <c r="C225" s="21"/>
      <c r="D225" s="44"/>
      <c r="E225" s="45"/>
      <c r="F225" s="45"/>
      <c r="G225" s="45"/>
      <c r="H225" s="45"/>
      <c r="I225" s="45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  <c r="EV225" s="10"/>
      <c r="EW225" s="10"/>
      <c r="EX225" s="10"/>
      <c r="EY225" s="10"/>
      <c r="EZ225" s="10"/>
      <c r="FA225" s="10"/>
      <c r="FB225" s="10"/>
      <c r="FC225" s="10"/>
      <c r="FD225" s="10"/>
      <c r="FE225" s="10"/>
      <c r="FF225" s="10"/>
      <c r="FG225" s="10"/>
      <c r="FH225" s="10"/>
      <c r="FI225" s="10"/>
      <c r="FJ225" s="10"/>
      <c r="FK225" s="10"/>
      <c r="FL225" s="10"/>
      <c r="FM225" s="10"/>
      <c r="FN225" s="10"/>
      <c r="FO225" s="10"/>
      <c r="FP225" s="10"/>
      <c r="FQ225" s="10"/>
      <c r="FR225" s="10"/>
      <c r="FS225" s="10"/>
      <c r="FT225" s="10"/>
      <c r="FU225" s="10"/>
      <c r="FV225" s="10"/>
      <c r="FW225" s="10"/>
      <c r="FX225" s="10"/>
    </row>
    <row r="226" spans="2:180" s="8" customFormat="1">
      <c r="B226" s="1"/>
      <c r="C226" s="21"/>
      <c r="D226" s="44"/>
      <c r="E226" s="45"/>
      <c r="F226" s="45"/>
      <c r="G226" s="45"/>
      <c r="H226" s="45"/>
      <c r="I226" s="45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  <c r="EV226" s="10"/>
      <c r="EW226" s="10"/>
      <c r="EX226" s="10"/>
      <c r="EY226" s="10"/>
      <c r="EZ226" s="10"/>
      <c r="FA226" s="10"/>
      <c r="FB226" s="10"/>
      <c r="FC226" s="10"/>
      <c r="FD226" s="10"/>
      <c r="FE226" s="10"/>
      <c r="FF226" s="10"/>
      <c r="FG226" s="10"/>
      <c r="FH226" s="10"/>
      <c r="FI226" s="10"/>
      <c r="FJ226" s="10"/>
      <c r="FK226" s="10"/>
      <c r="FL226" s="10"/>
      <c r="FM226" s="10"/>
      <c r="FN226" s="10"/>
      <c r="FO226" s="10"/>
      <c r="FP226" s="10"/>
      <c r="FQ226" s="10"/>
      <c r="FR226" s="10"/>
      <c r="FS226" s="10"/>
      <c r="FT226" s="10"/>
      <c r="FU226" s="10"/>
      <c r="FV226" s="10"/>
      <c r="FW226" s="10"/>
      <c r="FX226" s="10"/>
    </row>
    <row r="227" spans="2:180" s="8" customFormat="1">
      <c r="B227" s="1"/>
      <c r="C227" s="21"/>
      <c r="D227" s="44"/>
      <c r="E227" s="45"/>
      <c r="F227" s="45"/>
      <c r="G227" s="45"/>
      <c r="H227" s="45"/>
      <c r="I227" s="45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  <c r="EV227" s="10"/>
      <c r="EW227" s="10"/>
      <c r="EX227" s="10"/>
      <c r="EY227" s="10"/>
      <c r="EZ227" s="10"/>
      <c r="FA227" s="10"/>
      <c r="FB227" s="10"/>
      <c r="FC227" s="10"/>
      <c r="FD227" s="10"/>
      <c r="FE227" s="10"/>
      <c r="FF227" s="10"/>
      <c r="FG227" s="10"/>
      <c r="FH227" s="10"/>
      <c r="FI227" s="10"/>
      <c r="FJ227" s="10"/>
      <c r="FK227" s="10"/>
      <c r="FL227" s="10"/>
      <c r="FM227" s="10"/>
      <c r="FN227" s="10"/>
      <c r="FO227" s="10"/>
      <c r="FP227" s="10"/>
      <c r="FQ227" s="10"/>
      <c r="FR227" s="10"/>
      <c r="FS227" s="10"/>
      <c r="FT227" s="10"/>
      <c r="FU227" s="10"/>
      <c r="FV227" s="10"/>
      <c r="FW227" s="10"/>
      <c r="FX227" s="10"/>
    </row>
    <row r="228" spans="2:180" s="8" customFormat="1">
      <c r="B228" s="1"/>
      <c r="C228" s="21"/>
      <c r="D228" s="44"/>
      <c r="E228" s="45"/>
      <c r="F228" s="45"/>
      <c r="G228" s="45"/>
      <c r="H228" s="45"/>
      <c r="I228" s="45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  <c r="EV228" s="10"/>
      <c r="EW228" s="10"/>
      <c r="EX228" s="10"/>
      <c r="EY228" s="10"/>
      <c r="EZ228" s="10"/>
      <c r="FA228" s="10"/>
      <c r="FB228" s="10"/>
      <c r="FC228" s="10"/>
      <c r="FD228" s="10"/>
      <c r="FE228" s="10"/>
      <c r="FF228" s="10"/>
      <c r="FG228" s="10"/>
      <c r="FH228" s="10"/>
      <c r="FI228" s="10"/>
      <c r="FJ228" s="10"/>
      <c r="FK228" s="10"/>
      <c r="FL228" s="10"/>
      <c r="FM228" s="10"/>
      <c r="FN228" s="10"/>
      <c r="FO228" s="10"/>
      <c r="FP228" s="10"/>
      <c r="FQ228" s="10"/>
      <c r="FR228" s="10"/>
      <c r="FS228" s="10"/>
      <c r="FT228" s="10"/>
      <c r="FU228" s="10"/>
      <c r="FV228" s="10"/>
      <c r="FW228" s="10"/>
      <c r="FX228" s="10"/>
    </row>
    <row r="229" spans="2:180" s="8" customFormat="1">
      <c r="B229" s="1"/>
      <c r="C229" s="21"/>
      <c r="D229" s="44"/>
      <c r="E229" s="45"/>
      <c r="F229" s="45"/>
      <c r="G229" s="45"/>
      <c r="H229" s="45"/>
      <c r="I229" s="45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  <c r="EV229" s="10"/>
      <c r="EW229" s="10"/>
      <c r="EX229" s="10"/>
      <c r="EY229" s="10"/>
      <c r="EZ229" s="10"/>
      <c r="FA229" s="10"/>
      <c r="FB229" s="10"/>
      <c r="FC229" s="10"/>
      <c r="FD229" s="10"/>
      <c r="FE229" s="10"/>
      <c r="FF229" s="10"/>
      <c r="FG229" s="10"/>
      <c r="FH229" s="10"/>
      <c r="FI229" s="10"/>
      <c r="FJ229" s="10"/>
      <c r="FK229" s="10"/>
      <c r="FL229" s="10"/>
      <c r="FM229" s="10"/>
      <c r="FN229" s="10"/>
      <c r="FO229" s="10"/>
      <c r="FP229" s="10"/>
      <c r="FQ229" s="10"/>
      <c r="FR229" s="10"/>
      <c r="FS229" s="10"/>
      <c r="FT229" s="10"/>
      <c r="FU229" s="10"/>
      <c r="FV229" s="10"/>
      <c r="FW229" s="10"/>
      <c r="FX229" s="10"/>
    </row>
    <row r="230" spans="2:180" s="8" customFormat="1">
      <c r="B230" s="1"/>
      <c r="C230" s="21"/>
      <c r="D230" s="44"/>
      <c r="E230" s="45"/>
      <c r="F230" s="45"/>
      <c r="G230" s="45"/>
      <c r="H230" s="45"/>
      <c r="I230" s="45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  <c r="EV230" s="10"/>
      <c r="EW230" s="10"/>
      <c r="EX230" s="10"/>
      <c r="EY230" s="10"/>
      <c r="EZ230" s="10"/>
      <c r="FA230" s="10"/>
      <c r="FB230" s="10"/>
      <c r="FC230" s="10"/>
      <c r="FD230" s="10"/>
      <c r="FE230" s="10"/>
      <c r="FF230" s="10"/>
      <c r="FG230" s="10"/>
      <c r="FH230" s="10"/>
      <c r="FI230" s="10"/>
      <c r="FJ230" s="10"/>
      <c r="FK230" s="10"/>
      <c r="FL230" s="10"/>
      <c r="FM230" s="10"/>
      <c r="FN230" s="10"/>
      <c r="FO230" s="10"/>
      <c r="FP230" s="10"/>
      <c r="FQ230" s="10"/>
      <c r="FR230" s="10"/>
      <c r="FS230" s="10"/>
      <c r="FT230" s="10"/>
      <c r="FU230" s="10"/>
      <c r="FV230" s="10"/>
      <c r="FW230" s="10"/>
      <c r="FX230" s="10"/>
    </row>
    <row r="231" spans="2:180" s="8" customFormat="1">
      <c r="B231" s="1"/>
      <c r="C231" s="21"/>
      <c r="D231" s="44"/>
      <c r="E231" s="45"/>
      <c r="F231" s="45"/>
      <c r="G231" s="45"/>
      <c r="H231" s="45"/>
      <c r="I231" s="45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  <c r="EV231" s="10"/>
      <c r="EW231" s="10"/>
      <c r="EX231" s="10"/>
      <c r="EY231" s="10"/>
      <c r="EZ231" s="10"/>
      <c r="FA231" s="10"/>
      <c r="FB231" s="10"/>
      <c r="FC231" s="10"/>
      <c r="FD231" s="10"/>
      <c r="FE231" s="10"/>
      <c r="FF231" s="10"/>
      <c r="FG231" s="10"/>
      <c r="FH231" s="10"/>
      <c r="FI231" s="10"/>
      <c r="FJ231" s="10"/>
      <c r="FK231" s="10"/>
      <c r="FL231" s="10"/>
      <c r="FM231" s="10"/>
      <c r="FN231" s="10"/>
      <c r="FO231" s="10"/>
      <c r="FP231" s="10"/>
      <c r="FQ231" s="10"/>
      <c r="FR231" s="10"/>
      <c r="FS231" s="10"/>
      <c r="FT231" s="10"/>
      <c r="FU231" s="10"/>
      <c r="FV231" s="10"/>
      <c r="FW231" s="10"/>
      <c r="FX231" s="10"/>
    </row>
    <row r="232" spans="2:180" s="8" customFormat="1">
      <c r="B232" s="1"/>
      <c r="C232" s="21"/>
      <c r="D232" s="44"/>
      <c r="E232" s="45"/>
      <c r="F232" s="45"/>
      <c r="G232" s="45"/>
      <c r="H232" s="45"/>
      <c r="I232" s="45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  <c r="EV232" s="10"/>
      <c r="EW232" s="10"/>
      <c r="EX232" s="10"/>
      <c r="EY232" s="10"/>
      <c r="EZ232" s="10"/>
      <c r="FA232" s="10"/>
      <c r="FB232" s="10"/>
      <c r="FC232" s="10"/>
      <c r="FD232" s="10"/>
      <c r="FE232" s="10"/>
      <c r="FF232" s="10"/>
      <c r="FG232" s="10"/>
      <c r="FH232" s="10"/>
      <c r="FI232" s="10"/>
      <c r="FJ232" s="10"/>
      <c r="FK232" s="10"/>
      <c r="FL232" s="10"/>
      <c r="FM232" s="10"/>
      <c r="FN232" s="10"/>
      <c r="FO232" s="10"/>
      <c r="FP232" s="10"/>
      <c r="FQ232" s="10"/>
      <c r="FR232" s="10"/>
      <c r="FS232" s="10"/>
      <c r="FT232" s="10"/>
      <c r="FU232" s="10"/>
      <c r="FV232" s="10"/>
      <c r="FW232" s="10"/>
      <c r="FX232" s="10"/>
    </row>
    <row r="233" spans="2:180" s="8" customFormat="1">
      <c r="B233" s="1"/>
      <c r="C233" s="21"/>
      <c r="D233" s="44"/>
      <c r="E233" s="45"/>
      <c r="F233" s="45"/>
      <c r="G233" s="45"/>
      <c r="H233" s="45"/>
      <c r="I233" s="45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  <c r="EV233" s="10"/>
      <c r="EW233" s="10"/>
      <c r="EX233" s="10"/>
      <c r="EY233" s="10"/>
      <c r="EZ233" s="10"/>
      <c r="FA233" s="10"/>
      <c r="FB233" s="10"/>
      <c r="FC233" s="10"/>
      <c r="FD233" s="10"/>
      <c r="FE233" s="10"/>
      <c r="FF233" s="10"/>
      <c r="FG233" s="10"/>
      <c r="FH233" s="10"/>
      <c r="FI233" s="10"/>
      <c r="FJ233" s="10"/>
      <c r="FK233" s="10"/>
      <c r="FL233" s="10"/>
      <c r="FM233" s="10"/>
      <c r="FN233" s="10"/>
      <c r="FO233" s="10"/>
      <c r="FP233" s="10"/>
      <c r="FQ233" s="10"/>
      <c r="FR233" s="10"/>
      <c r="FS233" s="10"/>
      <c r="FT233" s="10"/>
      <c r="FU233" s="10"/>
      <c r="FV233" s="10"/>
      <c r="FW233" s="10"/>
      <c r="FX233" s="10"/>
    </row>
    <row r="234" spans="2:180" s="8" customFormat="1">
      <c r="B234" s="1"/>
      <c r="C234" s="21"/>
      <c r="D234" s="44"/>
      <c r="E234" s="45"/>
      <c r="F234" s="45"/>
      <c r="G234" s="45"/>
      <c r="H234" s="45"/>
      <c r="I234" s="45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  <c r="EV234" s="10"/>
      <c r="EW234" s="10"/>
      <c r="EX234" s="10"/>
      <c r="EY234" s="10"/>
      <c r="EZ234" s="10"/>
      <c r="FA234" s="10"/>
      <c r="FB234" s="10"/>
      <c r="FC234" s="10"/>
      <c r="FD234" s="10"/>
      <c r="FE234" s="10"/>
      <c r="FF234" s="10"/>
      <c r="FG234" s="10"/>
      <c r="FH234" s="10"/>
      <c r="FI234" s="10"/>
      <c r="FJ234" s="10"/>
      <c r="FK234" s="10"/>
      <c r="FL234" s="10"/>
      <c r="FM234" s="10"/>
      <c r="FN234" s="10"/>
      <c r="FO234" s="10"/>
      <c r="FP234" s="10"/>
      <c r="FQ234" s="10"/>
      <c r="FR234" s="10"/>
      <c r="FS234" s="10"/>
      <c r="FT234" s="10"/>
      <c r="FU234" s="10"/>
      <c r="FV234" s="10"/>
      <c r="FW234" s="10"/>
      <c r="FX234" s="10"/>
    </row>
    <row r="235" spans="2:180" s="8" customFormat="1">
      <c r="B235" s="1"/>
      <c r="C235" s="21"/>
      <c r="D235" s="44"/>
      <c r="E235" s="45"/>
      <c r="F235" s="45"/>
      <c r="G235" s="45"/>
      <c r="H235" s="45"/>
      <c r="I235" s="45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  <c r="EV235" s="10"/>
      <c r="EW235" s="10"/>
      <c r="EX235" s="10"/>
      <c r="EY235" s="10"/>
      <c r="EZ235" s="10"/>
      <c r="FA235" s="10"/>
      <c r="FB235" s="10"/>
      <c r="FC235" s="10"/>
      <c r="FD235" s="10"/>
      <c r="FE235" s="10"/>
      <c r="FF235" s="10"/>
      <c r="FG235" s="10"/>
      <c r="FH235" s="10"/>
      <c r="FI235" s="10"/>
      <c r="FJ235" s="10"/>
      <c r="FK235" s="10"/>
      <c r="FL235" s="10"/>
      <c r="FM235" s="10"/>
      <c r="FN235" s="10"/>
      <c r="FO235" s="10"/>
      <c r="FP235" s="10"/>
      <c r="FQ235" s="10"/>
      <c r="FR235" s="10"/>
      <c r="FS235" s="10"/>
      <c r="FT235" s="10"/>
      <c r="FU235" s="10"/>
      <c r="FV235" s="10"/>
      <c r="FW235" s="10"/>
      <c r="FX235" s="10"/>
    </row>
    <row r="236" spans="2:180" s="8" customFormat="1">
      <c r="B236" s="1"/>
      <c r="C236" s="21"/>
      <c r="D236" s="44"/>
      <c r="E236" s="45"/>
      <c r="F236" s="45"/>
      <c r="G236" s="45"/>
      <c r="H236" s="45"/>
      <c r="I236" s="45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  <c r="EV236" s="10"/>
      <c r="EW236" s="10"/>
      <c r="EX236" s="10"/>
      <c r="EY236" s="10"/>
      <c r="EZ236" s="10"/>
      <c r="FA236" s="10"/>
      <c r="FB236" s="10"/>
      <c r="FC236" s="10"/>
      <c r="FD236" s="10"/>
      <c r="FE236" s="10"/>
      <c r="FF236" s="10"/>
      <c r="FG236" s="10"/>
      <c r="FH236" s="10"/>
      <c r="FI236" s="10"/>
      <c r="FJ236" s="10"/>
      <c r="FK236" s="10"/>
      <c r="FL236" s="10"/>
      <c r="FM236" s="10"/>
      <c r="FN236" s="10"/>
      <c r="FO236" s="10"/>
      <c r="FP236" s="10"/>
      <c r="FQ236" s="10"/>
      <c r="FR236" s="10"/>
      <c r="FS236" s="10"/>
      <c r="FT236" s="10"/>
      <c r="FU236" s="10"/>
      <c r="FV236" s="10"/>
      <c r="FW236" s="10"/>
      <c r="FX236" s="10"/>
    </row>
    <row r="237" spans="2:180" s="8" customFormat="1">
      <c r="B237" s="1"/>
      <c r="C237" s="21"/>
      <c r="D237" s="44"/>
      <c r="E237" s="45"/>
      <c r="F237" s="45"/>
      <c r="G237" s="45"/>
      <c r="H237" s="45"/>
      <c r="I237" s="45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  <c r="EV237" s="10"/>
      <c r="EW237" s="10"/>
      <c r="EX237" s="10"/>
      <c r="EY237" s="10"/>
      <c r="EZ237" s="10"/>
      <c r="FA237" s="10"/>
      <c r="FB237" s="10"/>
      <c r="FC237" s="10"/>
      <c r="FD237" s="10"/>
      <c r="FE237" s="10"/>
      <c r="FF237" s="10"/>
      <c r="FG237" s="10"/>
      <c r="FH237" s="10"/>
      <c r="FI237" s="10"/>
      <c r="FJ237" s="10"/>
      <c r="FK237" s="10"/>
      <c r="FL237" s="10"/>
      <c r="FM237" s="10"/>
      <c r="FN237" s="10"/>
      <c r="FO237" s="10"/>
      <c r="FP237" s="10"/>
      <c r="FQ237" s="10"/>
      <c r="FR237" s="10"/>
      <c r="FS237" s="10"/>
      <c r="FT237" s="10"/>
      <c r="FU237" s="10"/>
      <c r="FV237" s="10"/>
      <c r="FW237" s="10"/>
      <c r="FX237" s="10"/>
    </row>
    <row r="238" spans="2:180" s="8" customFormat="1">
      <c r="B238" s="1"/>
      <c r="C238" s="21"/>
      <c r="D238" s="44"/>
      <c r="E238" s="45"/>
      <c r="F238" s="45"/>
      <c r="G238" s="45"/>
      <c r="H238" s="45"/>
      <c r="I238" s="45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  <c r="EV238" s="10"/>
      <c r="EW238" s="10"/>
      <c r="EX238" s="10"/>
      <c r="EY238" s="10"/>
      <c r="EZ238" s="10"/>
      <c r="FA238" s="10"/>
      <c r="FB238" s="10"/>
      <c r="FC238" s="10"/>
      <c r="FD238" s="10"/>
      <c r="FE238" s="10"/>
      <c r="FF238" s="10"/>
      <c r="FG238" s="10"/>
      <c r="FH238" s="10"/>
      <c r="FI238" s="10"/>
      <c r="FJ238" s="10"/>
      <c r="FK238" s="10"/>
      <c r="FL238" s="10"/>
      <c r="FM238" s="10"/>
      <c r="FN238" s="10"/>
      <c r="FO238" s="10"/>
      <c r="FP238" s="10"/>
      <c r="FQ238" s="10"/>
      <c r="FR238" s="10"/>
      <c r="FS238" s="10"/>
      <c r="FT238" s="10"/>
      <c r="FU238" s="10"/>
      <c r="FV238" s="10"/>
      <c r="FW238" s="10"/>
      <c r="FX238" s="10"/>
    </row>
    <row r="239" spans="2:180" s="8" customFormat="1">
      <c r="B239" s="1"/>
      <c r="C239" s="21"/>
      <c r="D239" s="44"/>
      <c r="E239" s="45"/>
      <c r="F239" s="45"/>
      <c r="G239" s="45"/>
      <c r="H239" s="45"/>
      <c r="I239" s="45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  <c r="EV239" s="10"/>
      <c r="EW239" s="10"/>
      <c r="EX239" s="10"/>
      <c r="EY239" s="10"/>
      <c r="EZ239" s="10"/>
      <c r="FA239" s="10"/>
      <c r="FB239" s="10"/>
      <c r="FC239" s="10"/>
      <c r="FD239" s="10"/>
      <c r="FE239" s="10"/>
      <c r="FF239" s="10"/>
      <c r="FG239" s="10"/>
      <c r="FH239" s="10"/>
      <c r="FI239" s="10"/>
      <c r="FJ239" s="10"/>
      <c r="FK239" s="10"/>
      <c r="FL239" s="10"/>
      <c r="FM239" s="10"/>
      <c r="FN239" s="10"/>
      <c r="FO239" s="10"/>
      <c r="FP239" s="10"/>
      <c r="FQ239" s="10"/>
      <c r="FR239" s="10"/>
      <c r="FS239" s="10"/>
      <c r="FT239" s="10"/>
      <c r="FU239" s="10"/>
      <c r="FV239" s="10"/>
      <c r="FW239" s="10"/>
      <c r="FX239" s="10"/>
    </row>
    <row r="240" spans="2:180" s="8" customFormat="1">
      <c r="B240" s="1"/>
      <c r="C240" s="21"/>
      <c r="D240" s="44"/>
      <c r="E240" s="45"/>
      <c r="F240" s="45"/>
      <c r="G240" s="45"/>
      <c r="H240" s="45"/>
      <c r="I240" s="45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  <c r="EV240" s="10"/>
      <c r="EW240" s="10"/>
      <c r="EX240" s="10"/>
      <c r="EY240" s="10"/>
      <c r="EZ240" s="10"/>
      <c r="FA240" s="10"/>
      <c r="FB240" s="10"/>
      <c r="FC240" s="10"/>
      <c r="FD240" s="10"/>
      <c r="FE240" s="10"/>
      <c r="FF240" s="10"/>
      <c r="FG240" s="10"/>
      <c r="FH240" s="10"/>
      <c r="FI240" s="10"/>
      <c r="FJ240" s="10"/>
      <c r="FK240" s="10"/>
      <c r="FL240" s="10"/>
      <c r="FM240" s="10"/>
      <c r="FN240" s="10"/>
      <c r="FO240" s="10"/>
      <c r="FP240" s="10"/>
      <c r="FQ240" s="10"/>
      <c r="FR240" s="10"/>
      <c r="FS240" s="10"/>
      <c r="FT240" s="10"/>
      <c r="FU240" s="10"/>
      <c r="FV240" s="10"/>
      <c r="FW240" s="10"/>
      <c r="FX240" s="10"/>
    </row>
    <row r="241" spans="2:180" s="8" customFormat="1">
      <c r="B241" s="1"/>
      <c r="C241" s="21"/>
      <c r="D241" s="44"/>
      <c r="E241" s="45"/>
      <c r="F241" s="45"/>
      <c r="G241" s="45"/>
      <c r="H241" s="45"/>
      <c r="I241" s="45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  <c r="EV241" s="10"/>
      <c r="EW241" s="10"/>
      <c r="EX241" s="10"/>
      <c r="EY241" s="10"/>
      <c r="EZ241" s="10"/>
      <c r="FA241" s="10"/>
      <c r="FB241" s="10"/>
      <c r="FC241" s="10"/>
      <c r="FD241" s="10"/>
      <c r="FE241" s="10"/>
      <c r="FF241" s="10"/>
      <c r="FG241" s="10"/>
      <c r="FH241" s="10"/>
      <c r="FI241" s="10"/>
      <c r="FJ241" s="10"/>
      <c r="FK241" s="10"/>
      <c r="FL241" s="10"/>
      <c r="FM241" s="10"/>
      <c r="FN241" s="10"/>
      <c r="FO241" s="10"/>
      <c r="FP241" s="10"/>
      <c r="FQ241" s="10"/>
      <c r="FR241" s="10"/>
      <c r="FS241" s="10"/>
      <c r="FT241" s="10"/>
      <c r="FU241" s="10"/>
      <c r="FV241" s="10"/>
      <c r="FW241" s="10"/>
      <c r="FX241" s="10"/>
    </row>
    <row r="242" spans="2:180" s="8" customFormat="1">
      <c r="B242" s="1"/>
      <c r="C242" s="21"/>
      <c r="D242" s="44"/>
      <c r="E242" s="45"/>
      <c r="F242" s="45"/>
      <c r="G242" s="45"/>
      <c r="H242" s="45"/>
      <c r="I242" s="45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  <c r="EV242" s="10"/>
      <c r="EW242" s="10"/>
      <c r="EX242" s="10"/>
      <c r="EY242" s="10"/>
      <c r="EZ242" s="10"/>
      <c r="FA242" s="10"/>
      <c r="FB242" s="10"/>
      <c r="FC242" s="10"/>
      <c r="FD242" s="10"/>
      <c r="FE242" s="10"/>
      <c r="FF242" s="10"/>
      <c r="FG242" s="10"/>
      <c r="FH242" s="10"/>
      <c r="FI242" s="10"/>
      <c r="FJ242" s="10"/>
      <c r="FK242" s="10"/>
      <c r="FL242" s="10"/>
      <c r="FM242" s="10"/>
      <c r="FN242" s="10"/>
      <c r="FO242" s="10"/>
      <c r="FP242" s="10"/>
      <c r="FQ242" s="10"/>
      <c r="FR242" s="10"/>
      <c r="FS242" s="10"/>
      <c r="FT242" s="10"/>
      <c r="FU242" s="10"/>
      <c r="FV242" s="10"/>
      <c r="FW242" s="10"/>
      <c r="FX242" s="10"/>
    </row>
    <row r="243" spans="2:180" s="8" customFormat="1">
      <c r="B243" s="1"/>
      <c r="C243" s="21"/>
      <c r="D243" s="44"/>
      <c r="E243" s="45"/>
      <c r="F243" s="45"/>
      <c r="G243" s="45"/>
      <c r="H243" s="45"/>
      <c r="I243" s="45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  <c r="EV243" s="10"/>
      <c r="EW243" s="10"/>
      <c r="EX243" s="10"/>
      <c r="EY243" s="10"/>
      <c r="EZ243" s="10"/>
      <c r="FA243" s="10"/>
      <c r="FB243" s="10"/>
      <c r="FC243" s="10"/>
      <c r="FD243" s="10"/>
      <c r="FE243" s="10"/>
      <c r="FF243" s="10"/>
      <c r="FG243" s="10"/>
      <c r="FH243" s="10"/>
      <c r="FI243" s="10"/>
      <c r="FJ243" s="10"/>
      <c r="FK243" s="10"/>
      <c r="FL243" s="10"/>
      <c r="FM243" s="10"/>
      <c r="FN243" s="10"/>
      <c r="FO243" s="10"/>
      <c r="FP243" s="10"/>
      <c r="FQ243" s="10"/>
      <c r="FR243" s="10"/>
      <c r="FS243" s="10"/>
      <c r="FT243" s="10"/>
      <c r="FU243" s="10"/>
      <c r="FV243" s="10"/>
      <c r="FW243" s="10"/>
      <c r="FX243" s="10"/>
    </row>
    <row r="244" spans="2:180" s="8" customFormat="1">
      <c r="B244" s="1"/>
      <c r="C244" s="21"/>
      <c r="D244" s="44"/>
      <c r="E244" s="45"/>
      <c r="F244" s="45"/>
      <c r="G244" s="45"/>
      <c r="H244" s="45"/>
      <c r="I244" s="45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  <c r="EV244" s="10"/>
      <c r="EW244" s="10"/>
      <c r="EX244" s="10"/>
      <c r="EY244" s="10"/>
      <c r="EZ244" s="10"/>
      <c r="FA244" s="10"/>
      <c r="FB244" s="10"/>
      <c r="FC244" s="10"/>
      <c r="FD244" s="10"/>
      <c r="FE244" s="10"/>
      <c r="FF244" s="10"/>
      <c r="FG244" s="10"/>
      <c r="FH244" s="10"/>
      <c r="FI244" s="10"/>
      <c r="FJ244" s="10"/>
      <c r="FK244" s="10"/>
      <c r="FL244" s="10"/>
      <c r="FM244" s="10"/>
      <c r="FN244" s="10"/>
      <c r="FO244" s="10"/>
      <c r="FP244" s="10"/>
      <c r="FQ244" s="10"/>
      <c r="FR244" s="10"/>
      <c r="FS244" s="10"/>
      <c r="FT244" s="10"/>
      <c r="FU244" s="10"/>
      <c r="FV244" s="10"/>
      <c r="FW244" s="10"/>
      <c r="FX244" s="10"/>
    </row>
    <row r="245" spans="2:180" s="8" customFormat="1">
      <c r="B245" s="1"/>
      <c r="C245" s="21"/>
      <c r="D245" s="44"/>
      <c r="E245" s="45"/>
      <c r="F245" s="45"/>
      <c r="G245" s="45"/>
      <c r="H245" s="45"/>
      <c r="I245" s="45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  <c r="EV245" s="10"/>
      <c r="EW245" s="10"/>
      <c r="EX245" s="10"/>
      <c r="EY245" s="10"/>
      <c r="EZ245" s="10"/>
      <c r="FA245" s="10"/>
      <c r="FB245" s="10"/>
      <c r="FC245" s="10"/>
      <c r="FD245" s="10"/>
      <c r="FE245" s="10"/>
      <c r="FF245" s="10"/>
      <c r="FG245" s="10"/>
      <c r="FH245" s="10"/>
      <c r="FI245" s="10"/>
      <c r="FJ245" s="10"/>
      <c r="FK245" s="10"/>
      <c r="FL245" s="10"/>
      <c r="FM245" s="10"/>
      <c r="FN245" s="10"/>
      <c r="FO245" s="10"/>
      <c r="FP245" s="10"/>
      <c r="FQ245" s="10"/>
      <c r="FR245" s="10"/>
      <c r="FS245" s="10"/>
      <c r="FT245" s="10"/>
      <c r="FU245" s="10"/>
      <c r="FV245" s="10"/>
      <c r="FW245" s="10"/>
      <c r="FX245" s="10"/>
    </row>
    <row r="246" spans="2:180" s="8" customFormat="1">
      <c r="B246" s="1"/>
      <c r="C246" s="21"/>
      <c r="D246" s="44"/>
      <c r="E246" s="45"/>
      <c r="F246" s="45"/>
      <c r="G246" s="45"/>
      <c r="H246" s="45"/>
      <c r="I246" s="45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  <c r="EV246" s="10"/>
      <c r="EW246" s="10"/>
      <c r="EX246" s="10"/>
      <c r="EY246" s="10"/>
      <c r="EZ246" s="10"/>
      <c r="FA246" s="10"/>
      <c r="FB246" s="10"/>
      <c r="FC246" s="10"/>
      <c r="FD246" s="10"/>
      <c r="FE246" s="10"/>
      <c r="FF246" s="10"/>
      <c r="FG246" s="10"/>
      <c r="FH246" s="10"/>
      <c r="FI246" s="10"/>
      <c r="FJ246" s="10"/>
      <c r="FK246" s="10"/>
      <c r="FL246" s="10"/>
      <c r="FM246" s="10"/>
      <c r="FN246" s="10"/>
      <c r="FO246" s="10"/>
      <c r="FP246" s="10"/>
      <c r="FQ246" s="10"/>
      <c r="FR246" s="10"/>
      <c r="FS246" s="10"/>
      <c r="FT246" s="10"/>
      <c r="FU246" s="10"/>
      <c r="FV246" s="10"/>
      <c r="FW246" s="10"/>
      <c r="FX246" s="10"/>
    </row>
    <row r="247" spans="2:180" s="8" customFormat="1">
      <c r="B247" s="1"/>
      <c r="C247" s="21"/>
      <c r="D247" s="44"/>
      <c r="E247" s="45"/>
      <c r="F247" s="45"/>
      <c r="G247" s="45"/>
      <c r="H247" s="45"/>
      <c r="I247" s="45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  <c r="EV247" s="10"/>
      <c r="EW247" s="10"/>
      <c r="EX247" s="10"/>
      <c r="EY247" s="10"/>
      <c r="EZ247" s="10"/>
      <c r="FA247" s="10"/>
      <c r="FB247" s="10"/>
      <c r="FC247" s="10"/>
      <c r="FD247" s="10"/>
      <c r="FE247" s="10"/>
      <c r="FF247" s="10"/>
      <c r="FG247" s="10"/>
      <c r="FH247" s="10"/>
      <c r="FI247" s="10"/>
      <c r="FJ247" s="10"/>
      <c r="FK247" s="10"/>
      <c r="FL247" s="10"/>
      <c r="FM247" s="10"/>
      <c r="FN247" s="10"/>
      <c r="FO247" s="10"/>
      <c r="FP247" s="10"/>
      <c r="FQ247" s="10"/>
      <c r="FR247" s="10"/>
      <c r="FS247" s="10"/>
      <c r="FT247" s="10"/>
      <c r="FU247" s="10"/>
      <c r="FV247" s="10"/>
      <c r="FW247" s="10"/>
      <c r="FX247" s="10"/>
    </row>
    <row r="248" spans="2:180" s="8" customFormat="1">
      <c r="B248" s="1"/>
      <c r="C248" s="21"/>
      <c r="D248" s="44"/>
      <c r="E248" s="45"/>
      <c r="F248" s="45"/>
      <c r="G248" s="45"/>
      <c r="H248" s="45"/>
      <c r="I248" s="45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  <c r="EV248" s="10"/>
      <c r="EW248" s="10"/>
      <c r="EX248" s="10"/>
      <c r="EY248" s="10"/>
      <c r="EZ248" s="10"/>
      <c r="FA248" s="10"/>
      <c r="FB248" s="10"/>
      <c r="FC248" s="10"/>
      <c r="FD248" s="10"/>
      <c r="FE248" s="10"/>
      <c r="FF248" s="10"/>
      <c r="FG248" s="10"/>
      <c r="FH248" s="10"/>
      <c r="FI248" s="10"/>
      <c r="FJ248" s="10"/>
      <c r="FK248" s="10"/>
      <c r="FL248" s="10"/>
      <c r="FM248" s="10"/>
      <c r="FN248" s="10"/>
      <c r="FO248" s="10"/>
      <c r="FP248" s="10"/>
      <c r="FQ248" s="10"/>
      <c r="FR248" s="10"/>
      <c r="FS248" s="10"/>
      <c r="FT248" s="10"/>
      <c r="FU248" s="10"/>
      <c r="FV248" s="10"/>
      <c r="FW248" s="10"/>
      <c r="FX248" s="10"/>
    </row>
    <row r="249" spans="2:180" s="8" customFormat="1">
      <c r="B249" s="1"/>
      <c r="C249" s="21"/>
      <c r="D249" s="44"/>
      <c r="E249" s="45"/>
      <c r="F249" s="45"/>
      <c r="G249" s="45"/>
      <c r="H249" s="45"/>
      <c r="I249" s="45"/>
      <c r="J249" s="10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  <c r="EV249" s="10"/>
      <c r="EW249" s="10"/>
      <c r="EX249" s="10"/>
      <c r="EY249" s="10"/>
      <c r="EZ249" s="10"/>
      <c r="FA249" s="10"/>
      <c r="FB249" s="10"/>
      <c r="FC249" s="10"/>
      <c r="FD249" s="10"/>
      <c r="FE249" s="10"/>
      <c r="FF249" s="10"/>
      <c r="FG249" s="10"/>
      <c r="FH249" s="10"/>
      <c r="FI249" s="10"/>
      <c r="FJ249" s="10"/>
      <c r="FK249" s="10"/>
      <c r="FL249" s="10"/>
      <c r="FM249" s="10"/>
      <c r="FN249" s="10"/>
      <c r="FO249" s="10"/>
      <c r="FP249" s="10"/>
      <c r="FQ249" s="10"/>
      <c r="FR249" s="10"/>
      <c r="FS249" s="10"/>
      <c r="FT249" s="10"/>
      <c r="FU249" s="10"/>
      <c r="FV249" s="10"/>
      <c r="FW249" s="10"/>
      <c r="FX249" s="10"/>
    </row>
    <row r="250" spans="2:180" s="8" customFormat="1">
      <c r="B250" s="1"/>
      <c r="C250" s="21"/>
      <c r="D250" s="44"/>
      <c r="E250" s="45"/>
      <c r="F250" s="45"/>
      <c r="G250" s="45"/>
      <c r="H250" s="45"/>
      <c r="I250" s="45"/>
      <c r="J250" s="10"/>
      <c r="K250" s="10"/>
      <c r="L250" s="10"/>
      <c r="M250" s="10"/>
      <c r="N250" s="10"/>
      <c r="O250" s="10"/>
      <c r="P250" s="10"/>
      <c r="Q250" s="10"/>
      <c r="R250" s="10"/>
      <c r="S250" s="10"/>
      <c r="T250" s="10"/>
      <c r="U250" s="10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  <c r="EV250" s="10"/>
      <c r="EW250" s="10"/>
      <c r="EX250" s="10"/>
      <c r="EY250" s="10"/>
      <c r="EZ250" s="10"/>
      <c r="FA250" s="10"/>
      <c r="FB250" s="10"/>
      <c r="FC250" s="10"/>
      <c r="FD250" s="10"/>
      <c r="FE250" s="10"/>
      <c r="FF250" s="10"/>
      <c r="FG250" s="10"/>
      <c r="FH250" s="10"/>
      <c r="FI250" s="10"/>
      <c r="FJ250" s="10"/>
      <c r="FK250" s="10"/>
      <c r="FL250" s="10"/>
      <c r="FM250" s="10"/>
      <c r="FN250" s="10"/>
      <c r="FO250" s="10"/>
      <c r="FP250" s="10"/>
      <c r="FQ250" s="10"/>
      <c r="FR250" s="10"/>
      <c r="FS250" s="10"/>
      <c r="FT250" s="10"/>
      <c r="FU250" s="10"/>
      <c r="FV250" s="10"/>
      <c r="FW250" s="10"/>
      <c r="FX250" s="10"/>
    </row>
    <row r="251" spans="2:180" s="8" customFormat="1">
      <c r="B251" s="1"/>
      <c r="C251" s="21"/>
      <c r="D251" s="44"/>
      <c r="E251" s="45"/>
      <c r="F251" s="45"/>
      <c r="G251" s="45"/>
      <c r="H251" s="45"/>
      <c r="I251" s="45"/>
      <c r="J251" s="10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  <c r="EV251" s="10"/>
      <c r="EW251" s="10"/>
      <c r="EX251" s="10"/>
      <c r="EY251" s="10"/>
      <c r="EZ251" s="10"/>
      <c r="FA251" s="10"/>
      <c r="FB251" s="10"/>
      <c r="FC251" s="10"/>
      <c r="FD251" s="10"/>
      <c r="FE251" s="10"/>
      <c r="FF251" s="10"/>
      <c r="FG251" s="10"/>
      <c r="FH251" s="10"/>
      <c r="FI251" s="10"/>
      <c r="FJ251" s="10"/>
      <c r="FK251" s="10"/>
      <c r="FL251" s="10"/>
      <c r="FM251" s="10"/>
      <c r="FN251" s="10"/>
      <c r="FO251" s="10"/>
      <c r="FP251" s="10"/>
      <c r="FQ251" s="10"/>
      <c r="FR251" s="10"/>
      <c r="FS251" s="10"/>
      <c r="FT251" s="10"/>
      <c r="FU251" s="10"/>
      <c r="FV251" s="10"/>
      <c r="FW251" s="10"/>
      <c r="FX251" s="10"/>
    </row>
    <row r="252" spans="2:180" s="8" customFormat="1">
      <c r="B252" s="1"/>
      <c r="C252" s="21"/>
      <c r="D252" s="44"/>
      <c r="E252" s="45"/>
      <c r="F252" s="45"/>
      <c r="G252" s="45"/>
      <c r="H252" s="45"/>
      <c r="I252" s="45"/>
      <c r="J252" s="10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  <c r="EV252" s="10"/>
      <c r="EW252" s="10"/>
      <c r="EX252" s="10"/>
      <c r="EY252" s="10"/>
      <c r="EZ252" s="10"/>
      <c r="FA252" s="10"/>
      <c r="FB252" s="10"/>
      <c r="FC252" s="10"/>
      <c r="FD252" s="10"/>
      <c r="FE252" s="10"/>
      <c r="FF252" s="10"/>
      <c r="FG252" s="10"/>
      <c r="FH252" s="10"/>
      <c r="FI252" s="10"/>
      <c r="FJ252" s="10"/>
      <c r="FK252" s="10"/>
      <c r="FL252" s="10"/>
      <c r="FM252" s="10"/>
      <c r="FN252" s="10"/>
      <c r="FO252" s="10"/>
      <c r="FP252" s="10"/>
      <c r="FQ252" s="10"/>
      <c r="FR252" s="10"/>
      <c r="FS252" s="10"/>
      <c r="FT252" s="10"/>
      <c r="FU252" s="10"/>
      <c r="FV252" s="10"/>
      <c r="FW252" s="10"/>
      <c r="FX252" s="10"/>
    </row>
    <row r="253" spans="2:180" s="8" customFormat="1">
      <c r="B253" s="1"/>
      <c r="C253" s="21"/>
      <c r="D253" s="44"/>
      <c r="E253" s="45"/>
      <c r="F253" s="45"/>
      <c r="G253" s="45"/>
      <c r="H253" s="45"/>
      <c r="I253" s="45"/>
      <c r="J253" s="10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  <c r="EV253" s="10"/>
      <c r="EW253" s="10"/>
      <c r="EX253" s="10"/>
      <c r="EY253" s="10"/>
      <c r="EZ253" s="10"/>
      <c r="FA253" s="10"/>
      <c r="FB253" s="10"/>
      <c r="FC253" s="10"/>
      <c r="FD253" s="10"/>
      <c r="FE253" s="10"/>
      <c r="FF253" s="10"/>
      <c r="FG253" s="10"/>
      <c r="FH253" s="10"/>
      <c r="FI253" s="10"/>
      <c r="FJ253" s="10"/>
      <c r="FK253" s="10"/>
      <c r="FL253" s="10"/>
      <c r="FM253" s="10"/>
      <c r="FN253" s="10"/>
      <c r="FO253" s="10"/>
      <c r="FP253" s="10"/>
      <c r="FQ253" s="10"/>
      <c r="FR253" s="10"/>
      <c r="FS253" s="10"/>
      <c r="FT253" s="10"/>
      <c r="FU253" s="10"/>
      <c r="FV253" s="10"/>
      <c r="FW253" s="10"/>
      <c r="FX253" s="10"/>
    </row>
    <row r="254" spans="2:180" s="8" customFormat="1">
      <c r="B254" s="1"/>
      <c r="C254" s="21"/>
      <c r="D254" s="44"/>
      <c r="E254" s="45"/>
      <c r="F254" s="45"/>
      <c r="G254" s="45"/>
      <c r="H254" s="45"/>
      <c r="I254" s="45"/>
      <c r="J254" s="10"/>
      <c r="K254" s="10"/>
      <c r="L254" s="10"/>
      <c r="M254" s="10"/>
      <c r="N254" s="10"/>
      <c r="O254" s="10"/>
      <c r="P254" s="10"/>
      <c r="Q254" s="10"/>
      <c r="R254" s="10"/>
      <c r="S254" s="10"/>
      <c r="T254" s="10"/>
      <c r="U254" s="10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  <c r="EV254" s="10"/>
      <c r="EW254" s="10"/>
      <c r="EX254" s="10"/>
      <c r="EY254" s="10"/>
      <c r="EZ254" s="10"/>
      <c r="FA254" s="10"/>
      <c r="FB254" s="10"/>
      <c r="FC254" s="10"/>
      <c r="FD254" s="10"/>
      <c r="FE254" s="10"/>
      <c r="FF254" s="10"/>
      <c r="FG254" s="10"/>
      <c r="FH254" s="10"/>
      <c r="FI254" s="10"/>
      <c r="FJ254" s="10"/>
      <c r="FK254" s="10"/>
      <c r="FL254" s="10"/>
      <c r="FM254" s="10"/>
      <c r="FN254" s="10"/>
      <c r="FO254" s="10"/>
      <c r="FP254" s="10"/>
      <c r="FQ254" s="10"/>
      <c r="FR254" s="10"/>
      <c r="FS254" s="10"/>
      <c r="FT254" s="10"/>
      <c r="FU254" s="10"/>
      <c r="FV254" s="10"/>
      <c r="FW254" s="10"/>
      <c r="FX254" s="10"/>
    </row>
    <row r="255" spans="2:180" s="8" customFormat="1">
      <c r="B255" s="1"/>
      <c r="C255" s="21"/>
      <c r="D255" s="44"/>
      <c r="E255" s="45"/>
      <c r="F255" s="45"/>
      <c r="G255" s="45"/>
      <c r="H255" s="45"/>
      <c r="I255" s="45"/>
      <c r="J255" s="10"/>
      <c r="K255" s="10"/>
      <c r="L255" s="10"/>
      <c r="M255" s="10"/>
      <c r="N255" s="10"/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  <c r="EV255" s="10"/>
      <c r="EW255" s="10"/>
      <c r="EX255" s="10"/>
      <c r="EY255" s="10"/>
      <c r="EZ255" s="10"/>
      <c r="FA255" s="10"/>
      <c r="FB255" s="10"/>
      <c r="FC255" s="10"/>
      <c r="FD255" s="10"/>
      <c r="FE255" s="10"/>
      <c r="FF255" s="10"/>
      <c r="FG255" s="10"/>
      <c r="FH255" s="10"/>
      <c r="FI255" s="10"/>
      <c r="FJ255" s="10"/>
      <c r="FK255" s="10"/>
      <c r="FL255" s="10"/>
      <c r="FM255" s="10"/>
      <c r="FN255" s="10"/>
      <c r="FO255" s="10"/>
      <c r="FP255" s="10"/>
      <c r="FQ255" s="10"/>
      <c r="FR255" s="10"/>
      <c r="FS255" s="10"/>
      <c r="FT255" s="10"/>
      <c r="FU255" s="10"/>
      <c r="FV255" s="10"/>
      <c r="FW255" s="10"/>
      <c r="FX255" s="10"/>
    </row>
    <row r="256" spans="2:180" s="8" customFormat="1">
      <c r="B256" s="1"/>
      <c r="C256" s="21"/>
      <c r="D256" s="44"/>
      <c r="E256" s="45"/>
      <c r="F256" s="45"/>
      <c r="G256" s="45"/>
      <c r="H256" s="45"/>
      <c r="I256" s="45"/>
      <c r="J256" s="10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  <c r="EV256" s="10"/>
      <c r="EW256" s="10"/>
      <c r="EX256" s="10"/>
      <c r="EY256" s="10"/>
      <c r="EZ256" s="10"/>
      <c r="FA256" s="10"/>
      <c r="FB256" s="10"/>
      <c r="FC256" s="10"/>
      <c r="FD256" s="10"/>
      <c r="FE256" s="10"/>
      <c r="FF256" s="10"/>
      <c r="FG256" s="10"/>
      <c r="FH256" s="10"/>
      <c r="FI256" s="10"/>
      <c r="FJ256" s="10"/>
      <c r="FK256" s="10"/>
      <c r="FL256" s="10"/>
      <c r="FM256" s="10"/>
      <c r="FN256" s="10"/>
      <c r="FO256" s="10"/>
      <c r="FP256" s="10"/>
      <c r="FQ256" s="10"/>
      <c r="FR256" s="10"/>
      <c r="FS256" s="10"/>
      <c r="FT256" s="10"/>
      <c r="FU256" s="10"/>
      <c r="FV256" s="10"/>
      <c r="FW256" s="10"/>
      <c r="FX256" s="10"/>
    </row>
    <row r="257" spans="2:180" s="8" customFormat="1">
      <c r="B257" s="1"/>
      <c r="C257" s="21"/>
      <c r="D257" s="44"/>
      <c r="E257" s="45"/>
      <c r="F257" s="45"/>
      <c r="G257" s="45"/>
      <c r="H257" s="45"/>
      <c r="I257" s="45"/>
      <c r="J257" s="10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  <c r="EV257" s="10"/>
      <c r="EW257" s="10"/>
      <c r="EX257" s="10"/>
      <c r="EY257" s="10"/>
      <c r="EZ257" s="10"/>
      <c r="FA257" s="10"/>
      <c r="FB257" s="10"/>
      <c r="FC257" s="10"/>
      <c r="FD257" s="10"/>
      <c r="FE257" s="10"/>
      <c r="FF257" s="10"/>
      <c r="FG257" s="10"/>
      <c r="FH257" s="10"/>
      <c r="FI257" s="10"/>
      <c r="FJ257" s="10"/>
      <c r="FK257" s="10"/>
      <c r="FL257" s="10"/>
      <c r="FM257" s="10"/>
      <c r="FN257" s="10"/>
      <c r="FO257" s="10"/>
      <c r="FP257" s="10"/>
      <c r="FQ257" s="10"/>
      <c r="FR257" s="10"/>
      <c r="FS257" s="10"/>
      <c r="FT257" s="10"/>
      <c r="FU257" s="10"/>
      <c r="FV257" s="10"/>
      <c r="FW257" s="10"/>
      <c r="FX257" s="10"/>
    </row>
    <row r="258" spans="2:180" s="8" customFormat="1">
      <c r="B258" s="1"/>
      <c r="C258" s="21"/>
      <c r="D258" s="44"/>
      <c r="E258" s="45"/>
      <c r="F258" s="45"/>
      <c r="G258" s="45"/>
      <c r="H258" s="45"/>
      <c r="I258" s="45"/>
      <c r="J258" s="10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  <c r="EV258" s="10"/>
      <c r="EW258" s="10"/>
      <c r="EX258" s="10"/>
      <c r="EY258" s="10"/>
      <c r="EZ258" s="10"/>
      <c r="FA258" s="10"/>
      <c r="FB258" s="10"/>
      <c r="FC258" s="10"/>
      <c r="FD258" s="10"/>
      <c r="FE258" s="10"/>
      <c r="FF258" s="10"/>
      <c r="FG258" s="10"/>
      <c r="FH258" s="10"/>
      <c r="FI258" s="10"/>
      <c r="FJ258" s="10"/>
      <c r="FK258" s="10"/>
      <c r="FL258" s="10"/>
      <c r="FM258" s="10"/>
      <c r="FN258" s="10"/>
      <c r="FO258" s="10"/>
      <c r="FP258" s="10"/>
      <c r="FQ258" s="10"/>
      <c r="FR258" s="10"/>
      <c r="FS258" s="10"/>
      <c r="FT258" s="10"/>
      <c r="FU258" s="10"/>
      <c r="FV258" s="10"/>
      <c r="FW258" s="10"/>
      <c r="FX258" s="10"/>
    </row>
    <row r="259" spans="2:180" s="8" customFormat="1">
      <c r="B259" s="1"/>
      <c r="C259" s="21"/>
      <c r="D259" s="44"/>
      <c r="E259" s="45"/>
      <c r="F259" s="45"/>
      <c r="G259" s="45"/>
      <c r="H259" s="45"/>
      <c r="I259" s="45"/>
      <c r="J259" s="10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  <c r="EV259" s="10"/>
      <c r="EW259" s="10"/>
      <c r="EX259" s="10"/>
      <c r="EY259" s="10"/>
      <c r="EZ259" s="10"/>
      <c r="FA259" s="10"/>
      <c r="FB259" s="10"/>
      <c r="FC259" s="10"/>
      <c r="FD259" s="10"/>
      <c r="FE259" s="10"/>
      <c r="FF259" s="10"/>
      <c r="FG259" s="10"/>
      <c r="FH259" s="10"/>
      <c r="FI259" s="10"/>
      <c r="FJ259" s="10"/>
      <c r="FK259" s="10"/>
      <c r="FL259" s="10"/>
      <c r="FM259" s="10"/>
      <c r="FN259" s="10"/>
      <c r="FO259" s="10"/>
      <c r="FP259" s="10"/>
      <c r="FQ259" s="10"/>
      <c r="FR259" s="10"/>
      <c r="FS259" s="10"/>
      <c r="FT259" s="10"/>
      <c r="FU259" s="10"/>
      <c r="FV259" s="10"/>
      <c r="FW259" s="10"/>
      <c r="FX259" s="10"/>
    </row>
    <row r="260" spans="2:180" s="8" customFormat="1">
      <c r="B260" s="1"/>
      <c r="C260" s="21"/>
      <c r="D260" s="44"/>
      <c r="E260" s="45"/>
      <c r="F260" s="45"/>
      <c r="G260" s="45"/>
      <c r="H260" s="45"/>
      <c r="I260" s="45"/>
      <c r="J260" s="10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  <c r="EV260" s="10"/>
      <c r="EW260" s="10"/>
      <c r="EX260" s="10"/>
      <c r="EY260" s="10"/>
      <c r="EZ260" s="10"/>
      <c r="FA260" s="10"/>
      <c r="FB260" s="10"/>
      <c r="FC260" s="10"/>
      <c r="FD260" s="10"/>
      <c r="FE260" s="10"/>
      <c r="FF260" s="10"/>
      <c r="FG260" s="10"/>
      <c r="FH260" s="10"/>
      <c r="FI260" s="10"/>
      <c r="FJ260" s="10"/>
      <c r="FK260" s="10"/>
      <c r="FL260" s="10"/>
      <c r="FM260" s="10"/>
      <c r="FN260" s="10"/>
      <c r="FO260" s="10"/>
      <c r="FP260" s="10"/>
      <c r="FQ260" s="10"/>
      <c r="FR260" s="10"/>
      <c r="FS260" s="10"/>
      <c r="FT260" s="10"/>
      <c r="FU260" s="10"/>
      <c r="FV260" s="10"/>
      <c r="FW260" s="10"/>
      <c r="FX260" s="10"/>
    </row>
    <row r="261" spans="2:180" s="8" customFormat="1">
      <c r="B261" s="1"/>
      <c r="C261" s="21"/>
      <c r="D261" s="44"/>
      <c r="E261" s="45"/>
      <c r="F261" s="45"/>
      <c r="G261" s="45"/>
      <c r="H261" s="45"/>
      <c r="I261" s="45"/>
      <c r="J261" s="10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  <c r="EV261" s="10"/>
      <c r="EW261" s="10"/>
      <c r="EX261" s="10"/>
      <c r="EY261" s="10"/>
      <c r="EZ261" s="10"/>
      <c r="FA261" s="10"/>
      <c r="FB261" s="10"/>
      <c r="FC261" s="10"/>
      <c r="FD261" s="10"/>
      <c r="FE261" s="10"/>
      <c r="FF261" s="10"/>
      <c r="FG261" s="10"/>
      <c r="FH261" s="10"/>
      <c r="FI261" s="10"/>
      <c r="FJ261" s="10"/>
      <c r="FK261" s="10"/>
      <c r="FL261" s="10"/>
      <c r="FM261" s="10"/>
      <c r="FN261" s="10"/>
      <c r="FO261" s="10"/>
      <c r="FP261" s="10"/>
      <c r="FQ261" s="10"/>
      <c r="FR261" s="10"/>
      <c r="FS261" s="10"/>
      <c r="FT261" s="10"/>
      <c r="FU261" s="10"/>
      <c r="FV261" s="10"/>
      <c r="FW261" s="10"/>
      <c r="FX261" s="10"/>
    </row>
    <row r="262" spans="2:180" s="8" customFormat="1">
      <c r="B262" s="1"/>
      <c r="C262" s="21"/>
      <c r="D262" s="44"/>
      <c r="E262" s="45"/>
      <c r="F262" s="45"/>
      <c r="G262" s="45"/>
      <c r="H262" s="45"/>
      <c r="I262" s="45"/>
      <c r="J262" s="10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</row>
    <row r="263" spans="2:180" s="8" customFormat="1">
      <c r="B263" s="1"/>
      <c r="C263" s="21"/>
      <c r="D263" s="44"/>
      <c r="E263" s="45"/>
      <c r="F263" s="45"/>
      <c r="G263" s="45"/>
      <c r="H263" s="45"/>
      <c r="I263" s="45"/>
      <c r="J263" s="10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  <c r="EV263" s="10"/>
      <c r="EW263" s="10"/>
      <c r="EX263" s="10"/>
      <c r="EY263" s="10"/>
      <c r="EZ263" s="10"/>
      <c r="FA263" s="10"/>
      <c r="FB263" s="10"/>
      <c r="FC263" s="10"/>
      <c r="FD263" s="10"/>
      <c r="FE263" s="10"/>
      <c r="FF263" s="10"/>
      <c r="FG263" s="10"/>
      <c r="FH263" s="10"/>
      <c r="FI263" s="10"/>
      <c r="FJ263" s="10"/>
      <c r="FK263" s="10"/>
      <c r="FL263" s="10"/>
      <c r="FM263" s="10"/>
      <c r="FN263" s="10"/>
      <c r="FO263" s="10"/>
      <c r="FP263" s="10"/>
      <c r="FQ263" s="10"/>
      <c r="FR263" s="10"/>
      <c r="FS263" s="10"/>
      <c r="FT263" s="10"/>
      <c r="FU263" s="10"/>
      <c r="FV263" s="10"/>
      <c r="FW263" s="10"/>
      <c r="FX263" s="10"/>
    </row>
    <row r="264" spans="2:180" s="8" customFormat="1">
      <c r="B264" s="1"/>
      <c r="C264" s="21"/>
      <c r="D264" s="44"/>
      <c r="E264" s="45"/>
      <c r="F264" s="45"/>
      <c r="G264" s="45"/>
      <c r="H264" s="45"/>
      <c r="I264" s="45"/>
      <c r="J264" s="10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  <c r="EV264" s="10"/>
      <c r="EW264" s="10"/>
      <c r="EX264" s="10"/>
      <c r="EY264" s="10"/>
      <c r="EZ264" s="10"/>
      <c r="FA264" s="10"/>
      <c r="FB264" s="10"/>
      <c r="FC264" s="10"/>
      <c r="FD264" s="10"/>
      <c r="FE264" s="10"/>
      <c r="FF264" s="10"/>
      <c r="FG264" s="10"/>
      <c r="FH264" s="10"/>
      <c r="FI264" s="10"/>
      <c r="FJ264" s="10"/>
      <c r="FK264" s="10"/>
      <c r="FL264" s="10"/>
      <c r="FM264" s="10"/>
      <c r="FN264" s="10"/>
      <c r="FO264" s="10"/>
      <c r="FP264" s="10"/>
      <c r="FQ264" s="10"/>
      <c r="FR264" s="10"/>
      <c r="FS264" s="10"/>
      <c r="FT264" s="10"/>
      <c r="FU264" s="10"/>
      <c r="FV264" s="10"/>
      <c r="FW264" s="10"/>
      <c r="FX264" s="10"/>
    </row>
    <row r="265" spans="2:180" s="8" customFormat="1">
      <c r="B265" s="1"/>
      <c r="C265" s="21"/>
      <c r="D265" s="44"/>
      <c r="E265" s="45"/>
      <c r="F265" s="45"/>
      <c r="G265" s="45"/>
      <c r="H265" s="45"/>
      <c r="I265" s="45"/>
      <c r="J265" s="10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  <c r="EV265" s="10"/>
      <c r="EW265" s="10"/>
      <c r="EX265" s="10"/>
      <c r="EY265" s="10"/>
      <c r="EZ265" s="10"/>
      <c r="FA265" s="10"/>
      <c r="FB265" s="10"/>
      <c r="FC265" s="10"/>
      <c r="FD265" s="10"/>
      <c r="FE265" s="10"/>
      <c r="FF265" s="10"/>
      <c r="FG265" s="10"/>
      <c r="FH265" s="10"/>
      <c r="FI265" s="10"/>
      <c r="FJ265" s="10"/>
      <c r="FK265" s="10"/>
      <c r="FL265" s="10"/>
      <c r="FM265" s="10"/>
      <c r="FN265" s="10"/>
      <c r="FO265" s="10"/>
      <c r="FP265" s="10"/>
      <c r="FQ265" s="10"/>
      <c r="FR265" s="10"/>
      <c r="FS265" s="10"/>
      <c r="FT265" s="10"/>
      <c r="FU265" s="10"/>
      <c r="FV265" s="10"/>
      <c r="FW265" s="10"/>
      <c r="FX265" s="10"/>
    </row>
    <row r="266" spans="2:180" s="8" customFormat="1">
      <c r="B266" s="1"/>
      <c r="C266" s="21"/>
      <c r="D266" s="44"/>
      <c r="E266" s="45"/>
      <c r="F266" s="45"/>
      <c r="G266" s="45"/>
      <c r="H266" s="45"/>
      <c r="I266" s="45"/>
      <c r="J266" s="10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  <c r="EX266" s="10"/>
      <c r="EY266" s="10"/>
      <c r="EZ266" s="10"/>
      <c r="FA266" s="10"/>
      <c r="FB266" s="10"/>
      <c r="FC266" s="10"/>
      <c r="FD266" s="10"/>
      <c r="FE266" s="10"/>
      <c r="FF266" s="10"/>
      <c r="FG266" s="10"/>
      <c r="FH266" s="10"/>
      <c r="FI266" s="10"/>
      <c r="FJ266" s="10"/>
      <c r="FK266" s="10"/>
      <c r="FL266" s="10"/>
      <c r="FM266" s="10"/>
      <c r="FN266" s="10"/>
      <c r="FO266" s="10"/>
      <c r="FP266" s="10"/>
      <c r="FQ266" s="10"/>
      <c r="FR266" s="10"/>
      <c r="FS266" s="10"/>
      <c r="FT266" s="10"/>
      <c r="FU266" s="10"/>
      <c r="FV266" s="10"/>
      <c r="FW266" s="10"/>
      <c r="FX266" s="10"/>
    </row>
    <row r="267" spans="2:180" s="8" customFormat="1">
      <c r="B267" s="1"/>
      <c r="C267" s="21"/>
      <c r="D267" s="44"/>
      <c r="E267" s="45"/>
      <c r="F267" s="45"/>
      <c r="G267" s="45"/>
      <c r="H267" s="45"/>
      <c r="I267" s="45"/>
      <c r="J267" s="10"/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  <c r="EX267" s="10"/>
      <c r="EY267" s="10"/>
      <c r="EZ267" s="10"/>
      <c r="FA267" s="10"/>
      <c r="FB267" s="10"/>
      <c r="FC267" s="10"/>
      <c r="FD267" s="10"/>
      <c r="FE267" s="10"/>
      <c r="FF267" s="10"/>
      <c r="FG267" s="10"/>
      <c r="FH267" s="10"/>
      <c r="FI267" s="10"/>
      <c r="FJ267" s="10"/>
      <c r="FK267" s="10"/>
      <c r="FL267" s="10"/>
      <c r="FM267" s="10"/>
      <c r="FN267" s="10"/>
      <c r="FO267" s="10"/>
      <c r="FP267" s="10"/>
      <c r="FQ267" s="10"/>
      <c r="FR267" s="10"/>
      <c r="FS267" s="10"/>
      <c r="FT267" s="10"/>
      <c r="FU267" s="10"/>
      <c r="FV267" s="10"/>
      <c r="FW267" s="10"/>
      <c r="FX267" s="10"/>
    </row>
    <row r="268" spans="2:180" s="8" customFormat="1">
      <c r="B268" s="1"/>
      <c r="C268" s="21"/>
      <c r="D268" s="44"/>
      <c r="E268" s="45"/>
      <c r="F268" s="45"/>
      <c r="G268" s="45"/>
      <c r="H268" s="45"/>
      <c r="I268" s="45"/>
      <c r="J268" s="10"/>
      <c r="K268" s="10"/>
      <c r="L268" s="10"/>
      <c r="M268" s="10"/>
      <c r="N268" s="10"/>
      <c r="O268" s="10"/>
      <c r="P268" s="10"/>
      <c r="Q268" s="10"/>
      <c r="R268" s="10"/>
      <c r="S268" s="10"/>
      <c r="T268" s="10"/>
      <c r="U268" s="10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  <c r="EX268" s="10"/>
      <c r="EY268" s="10"/>
      <c r="EZ268" s="10"/>
      <c r="FA268" s="10"/>
      <c r="FB268" s="10"/>
      <c r="FC268" s="10"/>
      <c r="FD268" s="10"/>
      <c r="FE268" s="10"/>
      <c r="FF268" s="10"/>
      <c r="FG268" s="10"/>
      <c r="FH268" s="10"/>
      <c r="FI268" s="10"/>
      <c r="FJ268" s="10"/>
      <c r="FK268" s="10"/>
      <c r="FL268" s="10"/>
      <c r="FM268" s="10"/>
      <c r="FN268" s="10"/>
      <c r="FO268" s="10"/>
      <c r="FP268" s="10"/>
      <c r="FQ268" s="10"/>
      <c r="FR268" s="10"/>
      <c r="FS268" s="10"/>
      <c r="FT268" s="10"/>
      <c r="FU268" s="10"/>
      <c r="FV268" s="10"/>
      <c r="FW268" s="10"/>
      <c r="FX268" s="10"/>
    </row>
    <row r="269" spans="2:180" s="8" customFormat="1">
      <c r="B269" s="1"/>
      <c r="C269" s="21"/>
      <c r="D269" s="44"/>
      <c r="E269" s="45"/>
      <c r="F269" s="45"/>
      <c r="G269" s="45"/>
      <c r="H269" s="45"/>
      <c r="I269" s="45"/>
      <c r="J269" s="10"/>
      <c r="K269" s="10"/>
      <c r="L269" s="10"/>
      <c r="M269" s="10"/>
      <c r="N269" s="10"/>
      <c r="O269" s="10"/>
      <c r="P269" s="10"/>
      <c r="Q269" s="10"/>
      <c r="R269" s="10"/>
      <c r="S269" s="10"/>
      <c r="T269" s="10"/>
      <c r="U269" s="10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  <c r="EV269" s="10"/>
      <c r="EW269" s="10"/>
      <c r="EX269" s="10"/>
      <c r="EY269" s="10"/>
      <c r="EZ269" s="10"/>
      <c r="FA269" s="10"/>
      <c r="FB269" s="10"/>
      <c r="FC269" s="10"/>
      <c r="FD269" s="10"/>
      <c r="FE269" s="10"/>
      <c r="FF269" s="10"/>
      <c r="FG269" s="10"/>
      <c r="FH269" s="10"/>
      <c r="FI269" s="10"/>
      <c r="FJ269" s="10"/>
      <c r="FK269" s="10"/>
      <c r="FL269" s="10"/>
      <c r="FM269" s="10"/>
      <c r="FN269" s="10"/>
      <c r="FO269" s="10"/>
      <c r="FP269" s="10"/>
      <c r="FQ269" s="10"/>
      <c r="FR269" s="10"/>
      <c r="FS269" s="10"/>
      <c r="FT269" s="10"/>
      <c r="FU269" s="10"/>
      <c r="FV269" s="10"/>
      <c r="FW269" s="10"/>
      <c r="FX269" s="10"/>
    </row>
    <row r="270" spans="2:180" s="8" customFormat="1">
      <c r="B270" s="1"/>
      <c r="C270" s="21"/>
      <c r="D270" s="44"/>
      <c r="E270" s="45"/>
      <c r="F270" s="45"/>
      <c r="G270" s="45"/>
      <c r="H270" s="45"/>
      <c r="I270" s="45"/>
      <c r="J270" s="10"/>
      <c r="K270" s="10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  <c r="EV270" s="10"/>
      <c r="EW270" s="10"/>
      <c r="EX270" s="10"/>
      <c r="EY270" s="10"/>
      <c r="EZ270" s="10"/>
      <c r="FA270" s="10"/>
      <c r="FB270" s="10"/>
      <c r="FC270" s="10"/>
      <c r="FD270" s="10"/>
      <c r="FE270" s="10"/>
      <c r="FF270" s="10"/>
      <c r="FG270" s="10"/>
      <c r="FH270" s="10"/>
      <c r="FI270" s="10"/>
      <c r="FJ270" s="10"/>
      <c r="FK270" s="10"/>
      <c r="FL270" s="10"/>
      <c r="FM270" s="10"/>
      <c r="FN270" s="10"/>
      <c r="FO270" s="10"/>
      <c r="FP270" s="10"/>
      <c r="FQ270" s="10"/>
      <c r="FR270" s="10"/>
      <c r="FS270" s="10"/>
      <c r="FT270" s="10"/>
      <c r="FU270" s="10"/>
      <c r="FV270" s="10"/>
      <c r="FW270" s="10"/>
      <c r="FX270" s="10"/>
    </row>
    <row r="271" spans="2:180" s="8" customFormat="1">
      <c r="B271" s="1"/>
      <c r="C271" s="21"/>
      <c r="D271" s="44"/>
      <c r="E271" s="45"/>
      <c r="F271" s="45"/>
      <c r="G271" s="45"/>
      <c r="H271" s="45"/>
      <c r="I271" s="45"/>
      <c r="J271" s="10"/>
      <c r="K271" s="10"/>
      <c r="L271" s="10"/>
      <c r="M271" s="10"/>
      <c r="N271" s="10"/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  <c r="EV271" s="10"/>
      <c r="EW271" s="10"/>
      <c r="EX271" s="10"/>
      <c r="EY271" s="10"/>
      <c r="EZ271" s="10"/>
      <c r="FA271" s="10"/>
      <c r="FB271" s="10"/>
      <c r="FC271" s="10"/>
      <c r="FD271" s="10"/>
      <c r="FE271" s="10"/>
      <c r="FF271" s="10"/>
      <c r="FG271" s="10"/>
      <c r="FH271" s="10"/>
      <c r="FI271" s="10"/>
      <c r="FJ271" s="10"/>
      <c r="FK271" s="10"/>
      <c r="FL271" s="10"/>
      <c r="FM271" s="10"/>
      <c r="FN271" s="10"/>
      <c r="FO271" s="10"/>
      <c r="FP271" s="10"/>
      <c r="FQ271" s="10"/>
      <c r="FR271" s="10"/>
      <c r="FS271" s="10"/>
      <c r="FT271" s="10"/>
      <c r="FU271" s="10"/>
      <c r="FV271" s="10"/>
      <c r="FW271" s="10"/>
      <c r="FX271" s="10"/>
    </row>
    <row r="272" spans="2:180" s="8" customFormat="1">
      <c r="B272" s="1"/>
      <c r="C272" s="21"/>
      <c r="D272" s="44"/>
      <c r="E272" s="45"/>
      <c r="F272" s="45"/>
      <c r="G272" s="45"/>
      <c r="H272" s="45"/>
      <c r="I272" s="45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  <c r="EV272" s="10"/>
      <c r="EW272" s="10"/>
      <c r="EX272" s="10"/>
      <c r="EY272" s="10"/>
      <c r="EZ272" s="10"/>
      <c r="FA272" s="10"/>
      <c r="FB272" s="10"/>
      <c r="FC272" s="10"/>
      <c r="FD272" s="10"/>
      <c r="FE272" s="10"/>
      <c r="FF272" s="10"/>
      <c r="FG272" s="10"/>
      <c r="FH272" s="10"/>
      <c r="FI272" s="10"/>
      <c r="FJ272" s="10"/>
      <c r="FK272" s="10"/>
      <c r="FL272" s="10"/>
      <c r="FM272" s="10"/>
      <c r="FN272" s="10"/>
      <c r="FO272" s="10"/>
      <c r="FP272" s="10"/>
      <c r="FQ272" s="10"/>
      <c r="FR272" s="10"/>
      <c r="FS272" s="10"/>
      <c r="FT272" s="10"/>
      <c r="FU272" s="10"/>
      <c r="FV272" s="10"/>
      <c r="FW272" s="10"/>
      <c r="FX272" s="10"/>
    </row>
    <row r="273" spans="2:180" s="8" customFormat="1">
      <c r="B273" s="1"/>
      <c r="C273" s="21"/>
      <c r="D273" s="44"/>
      <c r="E273" s="45"/>
      <c r="F273" s="45"/>
      <c r="G273" s="45"/>
      <c r="H273" s="45"/>
      <c r="I273" s="45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  <c r="EV273" s="10"/>
      <c r="EW273" s="10"/>
      <c r="EX273" s="10"/>
      <c r="EY273" s="10"/>
      <c r="EZ273" s="10"/>
      <c r="FA273" s="10"/>
      <c r="FB273" s="10"/>
      <c r="FC273" s="10"/>
      <c r="FD273" s="10"/>
      <c r="FE273" s="10"/>
      <c r="FF273" s="10"/>
      <c r="FG273" s="10"/>
      <c r="FH273" s="10"/>
      <c r="FI273" s="10"/>
      <c r="FJ273" s="10"/>
      <c r="FK273" s="10"/>
      <c r="FL273" s="10"/>
      <c r="FM273" s="10"/>
      <c r="FN273" s="10"/>
      <c r="FO273" s="10"/>
      <c r="FP273" s="10"/>
      <c r="FQ273" s="10"/>
      <c r="FR273" s="10"/>
      <c r="FS273" s="10"/>
      <c r="FT273" s="10"/>
      <c r="FU273" s="10"/>
      <c r="FV273" s="10"/>
      <c r="FW273" s="10"/>
      <c r="FX273" s="10"/>
    </row>
    <row r="274" spans="2:180" s="8" customFormat="1">
      <c r="B274" s="1"/>
      <c r="C274" s="21"/>
      <c r="D274" s="44"/>
      <c r="E274" s="45"/>
      <c r="F274" s="45"/>
      <c r="G274" s="45"/>
      <c r="H274" s="45"/>
      <c r="I274" s="45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  <c r="EV274" s="10"/>
      <c r="EW274" s="10"/>
      <c r="EX274" s="10"/>
      <c r="EY274" s="10"/>
      <c r="EZ274" s="10"/>
      <c r="FA274" s="10"/>
      <c r="FB274" s="10"/>
      <c r="FC274" s="10"/>
      <c r="FD274" s="10"/>
      <c r="FE274" s="10"/>
      <c r="FF274" s="10"/>
      <c r="FG274" s="10"/>
      <c r="FH274" s="10"/>
      <c r="FI274" s="10"/>
      <c r="FJ274" s="10"/>
      <c r="FK274" s="10"/>
      <c r="FL274" s="10"/>
      <c r="FM274" s="10"/>
      <c r="FN274" s="10"/>
      <c r="FO274" s="10"/>
      <c r="FP274" s="10"/>
      <c r="FQ274" s="10"/>
      <c r="FR274" s="10"/>
      <c r="FS274" s="10"/>
      <c r="FT274" s="10"/>
      <c r="FU274" s="10"/>
      <c r="FV274" s="10"/>
      <c r="FW274" s="10"/>
      <c r="FX274" s="10"/>
    </row>
    <row r="275" spans="2:180" s="8" customFormat="1">
      <c r="B275" s="1"/>
      <c r="C275" s="21"/>
      <c r="D275" s="44"/>
      <c r="E275" s="45"/>
      <c r="F275" s="45"/>
      <c r="G275" s="45"/>
      <c r="H275" s="45"/>
      <c r="I275" s="45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  <c r="EV275" s="10"/>
      <c r="EW275" s="10"/>
      <c r="EX275" s="10"/>
      <c r="EY275" s="10"/>
      <c r="EZ275" s="10"/>
      <c r="FA275" s="10"/>
      <c r="FB275" s="10"/>
      <c r="FC275" s="10"/>
      <c r="FD275" s="10"/>
      <c r="FE275" s="10"/>
      <c r="FF275" s="10"/>
      <c r="FG275" s="10"/>
      <c r="FH275" s="10"/>
      <c r="FI275" s="10"/>
      <c r="FJ275" s="10"/>
      <c r="FK275" s="10"/>
      <c r="FL275" s="10"/>
      <c r="FM275" s="10"/>
      <c r="FN275" s="10"/>
      <c r="FO275" s="10"/>
      <c r="FP275" s="10"/>
      <c r="FQ275" s="10"/>
      <c r="FR275" s="10"/>
      <c r="FS275" s="10"/>
      <c r="FT275" s="10"/>
      <c r="FU275" s="10"/>
      <c r="FV275" s="10"/>
      <c r="FW275" s="10"/>
      <c r="FX275" s="10"/>
    </row>
    <row r="276" spans="2:180" s="8" customFormat="1">
      <c r="B276" s="1"/>
      <c r="C276" s="21"/>
      <c r="D276" s="44"/>
      <c r="E276" s="45"/>
      <c r="F276" s="45"/>
      <c r="G276" s="45"/>
      <c r="H276" s="45"/>
      <c r="I276" s="45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  <c r="EV276" s="10"/>
      <c r="EW276" s="10"/>
      <c r="EX276" s="10"/>
      <c r="EY276" s="10"/>
      <c r="EZ276" s="10"/>
      <c r="FA276" s="10"/>
      <c r="FB276" s="10"/>
      <c r="FC276" s="10"/>
      <c r="FD276" s="10"/>
      <c r="FE276" s="10"/>
      <c r="FF276" s="10"/>
      <c r="FG276" s="10"/>
      <c r="FH276" s="10"/>
      <c r="FI276" s="10"/>
      <c r="FJ276" s="10"/>
      <c r="FK276" s="10"/>
      <c r="FL276" s="10"/>
      <c r="FM276" s="10"/>
      <c r="FN276" s="10"/>
      <c r="FO276" s="10"/>
      <c r="FP276" s="10"/>
      <c r="FQ276" s="10"/>
      <c r="FR276" s="10"/>
      <c r="FS276" s="10"/>
      <c r="FT276" s="10"/>
      <c r="FU276" s="10"/>
      <c r="FV276" s="10"/>
      <c r="FW276" s="10"/>
      <c r="FX276" s="10"/>
    </row>
    <row r="277" spans="2:180" s="8" customFormat="1">
      <c r="B277" s="1"/>
      <c r="C277" s="21"/>
      <c r="D277" s="44"/>
      <c r="E277" s="45"/>
      <c r="F277" s="45"/>
      <c r="G277" s="45"/>
      <c r="H277" s="45"/>
      <c r="I277" s="45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  <c r="EV277" s="10"/>
      <c r="EW277" s="10"/>
      <c r="EX277" s="10"/>
      <c r="EY277" s="10"/>
      <c r="EZ277" s="10"/>
      <c r="FA277" s="10"/>
      <c r="FB277" s="10"/>
      <c r="FC277" s="10"/>
      <c r="FD277" s="10"/>
      <c r="FE277" s="10"/>
      <c r="FF277" s="10"/>
      <c r="FG277" s="10"/>
      <c r="FH277" s="10"/>
      <c r="FI277" s="10"/>
      <c r="FJ277" s="10"/>
      <c r="FK277" s="10"/>
      <c r="FL277" s="10"/>
      <c r="FM277" s="10"/>
      <c r="FN277" s="10"/>
      <c r="FO277" s="10"/>
      <c r="FP277" s="10"/>
      <c r="FQ277" s="10"/>
      <c r="FR277" s="10"/>
      <c r="FS277" s="10"/>
      <c r="FT277" s="10"/>
      <c r="FU277" s="10"/>
      <c r="FV277" s="10"/>
      <c r="FW277" s="10"/>
      <c r="FX277" s="10"/>
    </row>
    <row r="278" spans="2:180" s="8" customFormat="1">
      <c r="B278" s="1"/>
      <c r="C278" s="21"/>
      <c r="D278" s="44"/>
      <c r="E278" s="45"/>
      <c r="F278" s="45"/>
      <c r="G278" s="45"/>
      <c r="H278" s="45"/>
      <c r="I278" s="45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</row>
    <row r="279" spans="2:180" s="8" customFormat="1">
      <c r="B279" s="1"/>
      <c r="C279" s="21"/>
      <c r="D279" s="44"/>
      <c r="E279" s="45"/>
      <c r="F279" s="45"/>
      <c r="G279" s="45"/>
      <c r="H279" s="45"/>
      <c r="I279" s="45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</row>
    <row r="280" spans="2:180" s="8" customFormat="1">
      <c r="B280" s="1"/>
      <c r="C280" s="21"/>
      <c r="D280" s="44"/>
      <c r="E280" s="45"/>
      <c r="F280" s="45"/>
      <c r="G280" s="45"/>
      <c r="H280" s="45"/>
      <c r="I280" s="45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  <c r="EV280" s="10"/>
      <c r="EW280" s="10"/>
      <c r="EX280" s="10"/>
      <c r="EY280" s="10"/>
      <c r="EZ280" s="10"/>
      <c r="FA280" s="10"/>
      <c r="FB280" s="10"/>
      <c r="FC280" s="10"/>
      <c r="FD280" s="10"/>
      <c r="FE280" s="10"/>
      <c r="FF280" s="10"/>
      <c r="FG280" s="10"/>
      <c r="FH280" s="10"/>
      <c r="FI280" s="10"/>
      <c r="FJ280" s="10"/>
      <c r="FK280" s="10"/>
      <c r="FL280" s="10"/>
      <c r="FM280" s="10"/>
      <c r="FN280" s="10"/>
      <c r="FO280" s="10"/>
      <c r="FP280" s="10"/>
      <c r="FQ280" s="10"/>
      <c r="FR280" s="10"/>
      <c r="FS280" s="10"/>
      <c r="FT280" s="10"/>
      <c r="FU280" s="10"/>
      <c r="FV280" s="10"/>
      <c r="FW280" s="10"/>
      <c r="FX280" s="10"/>
    </row>
    <row r="281" spans="2:180" s="8" customFormat="1">
      <c r="B281" s="1"/>
      <c r="C281" s="21"/>
      <c r="D281" s="44"/>
      <c r="E281" s="45"/>
      <c r="F281" s="45"/>
      <c r="G281" s="45"/>
      <c r="H281" s="45"/>
      <c r="I281" s="45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  <c r="EV281" s="10"/>
      <c r="EW281" s="10"/>
      <c r="EX281" s="10"/>
      <c r="EY281" s="10"/>
      <c r="EZ281" s="10"/>
      <c r="FA281" s="10"/>
      <c r="FB281" s="10"/>
      <c r="FC281" s="10"/>
      <c r="FD281" s="10"/>
      <c r="FE281" s="10"/>
      <c r="FF281" s="10"/>
      <c r="FG281" s="10"/>
      <c r="FH281" s="10"/>
      <c r="FI281" s="10"/>
      <c r="FJ281" s="10"/>
      <c r="FK281" s="10"/>
      <c r="FL281" s="10"/>
      <c r="FM281" s="10"/>
      <c r="FN281" s="10"/>
      <c r="FO281" s="10"/>
      <c r="FP281" s="10"/>
      <c r="FQ281" s="10"/>
      <c r="FR281" s="10"/>
      <c r="FS281" s="10"/>
      <c r="FT281" s="10"/>
      <c r="FU281" s="10"/>
      <c r="FV281" s="10"/>
      <c r="FW281" s="10"/>
      <c r="FX281" s="10"/>
    </row>
    <row r="282" spans="2:180" s="8" customFormat="1">
      <c r="B282" s="1"/>
      <c r="C282" s="21"/>
      <c r="D282" s="44"/>
      <c r="E282" s="45"/>
      <c r="F282" s="45"/>
      <c r="G282" s="45"/>
      <c r="H282" s="45"/>
      <c r="I282" s="45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  <c r="EV282" s="10"/>
      <c r="EW282" s="10"/>
      <c r="EX282" s="10"/>
      <c r="EY282" s="10"/>
      <c r="EZ282" s="10"/>
      <c r="FA282" s="10"/>
      <c r="FB282" s="10"/>
      <c r="FC282" s="10"/>
      <c r="FD282" s="10"/>
      <c r="FE282" s="10"/>
      <c r="FF282" s="10"/>
      <c r="FG282" s="10"/>
      <c r="FH282" s="10"/>
      <c r="FI282" s="10"/>
      <c r="FJ282" s="10"/>
      <c r="FK282" s="10"/>
      <c r="FL282" s="10"/>
      <c r="FM282" s="10"/>
      <c r="FN282" s="10"/>
      <c r="FO282" s="10"/>
      <c r="FP282" s="10"/>
      <c r="FQ282" s="10"/>
      <c r="FR282" s="10"/>
      <c r="FS282" s="10"/>
      <c r="FT282" s="10"/>
      <c r="FU282" s="10"/>
      <c r="FV282" s="10"/>
      <c r="FW282" s="10"/>
      <c r="FX282" s="10"/>
    </row>
    <row r="283" spans="2:180" s="8" customFormat="1">
      <c r="B283" s="1"/>
      <c r="C283" s="21"/>
      <c r="D283" s="44"/>
      <c r="E283" s="45"/>
      <c r="F283" s="45"/>
      <c r="G283" s="45"/>
      <c r="H283" s="45"/>
      <c r="I283" s="45"/>
      <c r="J283" s="10"/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  <c r="EV283" s="10"/>
      <c r="EW283" s="10"/>
      <c r="EX283" s="10"/>
      <c r="EY283" s="10"/>
      <c r="EZ283" s="10"/>
      <c r="FA283" s="10"/>
      <c r="FB283" s="10"/>
      <c r="FC283" s="10"/>
      <c r="FD283" s="10"/>
      <c r="FE283" s="10"/>
      <c r="FF283" s="10"/>
      <c r="FG283" s="10"/>
      <c r="FH283" s="10"/>
      <c r="FI283" s="10"/>
      <c r="FJ283" s="10"/>
      <c r="FK283" s="10"/>
      <c r="FL283" s="10"/>
      <c r="FM283" s="10"/>
      <c r="FN283" s="10"/>
      <c r="FO283" s="10"/>
      <c r="FP283" s="10"/>
      <c r="FQ283" s="10"/>
      <c r="FR283" s="10"/>
      <c r="FS283" s="10"/>
      <c r="FT283" s="10"/>
      <c r="FU283" s="10"/>
      <c r="FV283" s="10"/>
      <c r="FW283" s="10"/>
      <c r="FX283" s="10"/>
    </row>
    <row r="284" spans="2:180" s="8" customFormat="1">
      <c r="B284" s="1"/>
      <c r="C284" s="21"/>
      <c r="D284" s="44"/>
      <c r="E284" s="45"/>
      <c r="F284" s="45"/>
      <c r="G284" s="45"/>
      <c r="H284" s="45"/>
      <c r="I284" s="45"/>
      <c r="J284" s="10"/>
      <c r="K284" s="10"/>
      <c r="L284" s="10"/>
      <c r="M284" s="10"/>
      <c r="N284" s="10"/>
      <c r="O284" s="10"/>
      <c r="P284" s="10"/>
      <c r="Q284" s="10"/>
      <c r="R284" s="10"/>
      <c r="S284" s="10"/>
      <c r="T284" s="10"/>
      <c r="U284" s="10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  <c r="EV284" s="10"/>
      <c r="EW284" s="10"/>
      <c r="EX284" s="10"/>
      <c r="EY284" s="10"/>
      <c r="EZ284" s="10"/>
      <c r="FA284" s="10"/>
      <c r="FB284" s="10"/>
      <c r="FC284" s="10"/>
      <c r="FD284" s="10"/>
      <c r="FE284" s="10"/>
      <c r="FF284" s="10"/>
      <c r="FG284" s="10"/>
      <c r="FH284" s="10"/>
      <c r="FI284" s="10"/>
      <c r="FJ284" s="10"/>
      <c r="FK284" s="10"/>
      <c r="FL284" s="10"/>
      <c r="FM284" s="10"/>
      <c r="FN284" s="10"/>
      <c r="FO284" s="10"/>
      <c r="FP284" s="10"/>
      <c r="FQ284" s="10"/>
      <c r="FR284" s="10"/>
      <c r="FS284" s="10"/>
      <c r="FT284" s="10"/>
      <c r="FU284" s="10"/>
      <c r="FV284" s="10"/>
      <c r="FW284" s="10"/>
      <c r="FX284" s="10"/>
    </row>
    <row r="285" spans="2:180" s="8" customFormat="1">
      <c r="B285" s="1"/>
      <c r="C285" s="21"/>
      <c r="D285" s="44"/>
      <c r="E285" s="45"/>
      <c r="F285" s="45"/>
      <c r="G285" s="45"/>
      <c r="H285" s="45"/>
      <c r="I285" s="45"/>
      <c r="J285" s="10"/>
      <c r="K285" s="10"/>
      <c r="L285" s="10"/>
      <c r="M285" s="10"/>
      <c r="N285" s="10"/>
      <c r="O285" s="10"/>
      <c r="P285" s="10"/>
      <c r="Q285" s="10"/>
      <c r="R285" s="10"/>
      <c r="S285" s="10"/>
      <c r="T285" s="10"/>
      <c r="U285" s="10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  <c r="EV285" s="10"/>
      <c r="EW285" s="10"/>
      <c r="EX285" s="10"/>
      <c r="EY285" s="10"/>
      <c r="EZ285" s="10"/>
      <c r="FA285" s="10"/>
      <c r="FB285" s="10"/>
      <c r="FC285" s="10"/>
      <c r="FD285" s="10"/>
      <c r="FE285" s="10"/>
      <c r="FF285" s="10"/>
      <c r="FG285" s="10"/>
      <c r="FH285" s="10"/>
      <c r="FI285" s="10"/>
      <c r="FJ285" s="10"/>
      <c r="FK285" s="10"/>
      <c r="FL285" s="10"/>
      <c r="FM285" s="10"/>
      <c r="FN285" s="10"/>
      <c r="FO285" s="10"/>
      <c r="FP285" s="10"/>
      <c r="FQ285" s="10"/>
      <c r="FR285" s="10"/>
      <c r="FS285" s="10"/>
      <c r="FT285" s="10"/>
      <c r="FU285" s="10"/>
      <c r="FV285" s="10"/>
      <c r="FW285" s="10"/>
      <c r="FX285" s="10"/>
    </row>
    <row r="286" spans="2:180" s="8" customFormat="1">
      <c r="B286" s="1"/>
      <c r="C286" s="21"/>
      <c r="D286" s="44"/>
      <c r="E286" s="45"/>
      <c r="F286" s="45"/>
      <c r="G286" s="45"/>
      <c r="H286" s="45"/>
      <c r="I286" s="45"/>
      <c r="J286" s="10"/>
      <c r="K286" s="10"/>
      <c r="L286" s="10"/>
      <c r="M286" s="10"/>
      <c r="N286" s="10"/>
      <c r="O286" s="10"/>
      <c r="P286" s="10"/>
      <c r="Q286" s="10"/>
      <c r="R286" s="10"/>
      <c r="S286" s="10"/>
      <c r="T286" s="10"/>
      <c r="U286" s="10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  <c r="EV286" s="10"/>
      <c r="EW286" s="10"/>
      <c r="EX286" s="10"/>
      <c r="EY286" s="10"/>
      <c r="EZ286" s="10"/>
      <c r="FA286" s="10"/>
      <c r="FB286" s="10"/>
      <c r="FC286" s="10"/>
      <c r="FD286" s="10"/>
      <c r="FE286" s="10"/>
      <c r="FF286" s="10"/>
      <c r="FG286" s="10"/>
      <c r="FH286" s="10"/>
      <c r="FI286" s="10"/>
      <c r="FJ286" s="10"/>
      <c r="FK286" s="10"/>
      <c r="FL286" s="10"/>
      <c r="FM286" s="10"/>
      <c r="FN286" s="10"/>
      <c r="FO286" s="10"/>
      <c r="FP286" s="10"/>
      <c r="FQ286" s="10"/>
      <c r="FR286" s="10"/>
      <c r="FS286" s="10"/>
      <c r="FT286" s="10"/>
      <c r="FU286" s="10"/>
      <c r="FV286" s="10"/>
      <c r="FW286" s="10"/>
      <c r="FX286" s="10"/>
    </row>
    <row r="287" spans="2:180" s="8" customFormat="1">
      <c r="B287" s="1"/>
      <c r="C287" s="21"/>
      <c r="D287" s="44"/>
      <c r="E287" s="45"/>
      <c r="F287" s="45"/>
      <c r="G287" s="45"/>
      <c r="H287" s="45"/>
      <c r="I287" s="45"/>
      <c r="J287" s="10"/>
      <c r="K287" s="10"/>
      <c r="L287" s="10"/>
      <c r="M287" s="10"/>
      <c r="N287" s="10"/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  <c r="EV287" s="10"/>
      <c r="EW287" s="10"/>
      <c r="EX287" s="10"/>
      <c r="EY287" s="10"/>
      <c r="EZ287" s="10"/>
      <c r="FA287" s="10"/>
      <c r="FB287" s="10"/>
      <c r="FC287" s="10"/>
      <c r="FD287" s="10"/>
      <c r="FE287" s="10"/>
      <c r="FF287" s="10"/>
      <c r="FG287" s="10"/>
      <c r="FH287" s="10"/>
      <c r="FI287" s="10"/>
      <c r="FJ287" s="10"/>
      <c r="FK287" s="10"/>
      <c r="FL287" s="10"/>
      <c r="FM287" s="10"/>
      <c r="FN287" s="10"/>
      <c r="FO287" s="10"/>
      <c r="FP287" s="10"/>
      <c r="FQ287" s="10"/>
      <c r="FR287" s="10"/>
      <c r="FS287" s="10"/>
      <c r="FT287" s="10"/>
      <c r="FU287" s="10"/>
      <c r="FV287" s="10"/>
      <c r="FW287" s="10"/>
      <c r="FX287" s="10"/>
    </row>
    <row r="288" spans="2:180" s="8" customFormat="1">
      <c r="B288" s="1"/>
      <c r="C288" s="21"/>
      <c r="D288" s="44"/>
      <c r="E288" s="45"/>
      <c r="F288" s="45"/>
      <c r="G288" s="45"/>
      <c r="H288" s="45"/>
      <c r="I288" s="45"/>
      <c r="J288" s="10"/>
      <c r="K288" s="10"/>
      <c r="L288" s="10"/>
      <c r="M288" s="10"/>
      <c r="N288" s="10"/>
      <c r="O288" s="10"/>
      <c r="P288" s="10"/>
      <c r="Q288" s="10"/>
      <c r="R288" s="10"/>
      <c r="S288" s="10"/>
      <c r="T288" s="10"/>
      <c r="U288" s="10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  <c r="EV288" s="10"/>
      <c r="EW288" s="10"/>
      <c r="EX288" s="10"/>
      <c r="EY288" s="10"/>
      <c r="EZ288" s="10"/>
      <c r="FA288" s="10"/>
      <c r="FB288" s="10"/>
      <c r="FC288" s="10"/>
      <c r="FD288" s="10"/>
      <c r="FE288" s="10"/>
      <c r="FF288" s="10"/>
      <c r="FG288" s="10"/>
      <c r="FH288" s="10"/>
      <c r="FI288" s="10"/>
      <c r="FJ288" s="10"/>
      <c r="FK288" s="10"/>
      <c r="FL288" s="10"/>
      <c r="FM288" s="10"/>
      <c r="FN288" s="10"/>
      <c r="FO288" s="10"/>
      <c r="FP288" s="10"/>
      <c r="FQ288" s="10"/>
      <c r="FR288" s="10"/>
      <c r="FS288" s="10"/>
      <c r="FT288" s="10"/>
      <c r="FU288" s="10"/>
      <c r="FV288" s="10"/>
      <c r="FW288" s="10"/>
      <c r="FX288" s="10"/>
    </row>
    <row r="289" spans="2:180" s="8" customFormat="1">
      <c r="B289" s="1"/>
      <c r="C289" s="21"/>
      <c r="D289" s="44"/>
      <c r="E289" s="45"/>
      <c r="F289" s="45"/>
      <c r="G289" s="45"/>
      <c r="H289" s="45"/>
      <c r="I289" s="45"/>
      <c r="J289" s="10"/>
      <c r="K289" s="10"/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</row>
    <row r="290" spans="2:180" s="8" customFormat="1">
      <c r="B290" s="1"/>
      <c r="C290" s="21"/>
      <c r="D290" s="44"/>
      <c r="E290" s="45"/>
      <c r="F290" s="45"/>
      <c r="G290" s="45"/>
      <c r="H290" s="45"/>
      <c r="I290" s="45"/>
      <c r="J290" s="10"/>
      <c r="K290" s="10"/>
      <c r="L290" s="10"/>
      <c r="M290" s="10"/>
      <c r="N290" s="10"/>
      <c r="O290" s="10"/>
      <c r="P290" s="10"/>
      <c r="Q290" s="10"/>
      <c r="R290" s="10"/>
      <c r="S290" s="10"/>
      <c r="T290" s="10"/>
      <c r="U290" s="10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  <c r="EV290" s="10"/>
      <c r="EW290" s="10"/>
      <c r="EX290" s="10"/>
      <c r="EY290" s="10"/>
      <c r="EZ290" s="10"/>
      <c r="FA290" s="10"/>
      <c r="FB290" s="10"/>
      <c r="FC290" s="10"/>
      <c r="FD290" s="10"/>
      <c r="FE290" s="10"/>
      <c r="FF290" s="10"/>
      <c r="FG290" s="10"/>
      <c r="FH290" s="10"/>
      <c r="FI290" s="10"/>
      <c r="FJ290" s="10"/>
      <c r="FK290" s="10"/>
      <c r="FL290" s="10"/>
      <c r="FM290" s="10"/>
      <c r="FN290" s="10"/>
      <c r="FO290" s="10"/>
      <c r="FP290" s="10"/>
      <c r="FQ290" s="10"/>
      <c r="FR290" s="10"/>
      <c r="FS290" s="10"/>
      <c r="FT290" s="10"/>
      <c r="FU290" s="10"/>
      <c r="FV290" s="10"/>
      <c r="FW290" s="10"/>
      <c r="FX290" s="10"/>
    </row>
    <row r="291" spans="2:180" s="8" customFormat="1">
      <c r="B291" s="1"/>
      <c r="C291" s="21"/>
      <c r="D291" s="44"/>
      <c r="E291" s="45"/>
      <c r="F291" s="45"/>
      <c r="G291" s="45"/>
      <c r="H291" s="45"/>
      <c r="I291" s="45"/>
      <c r="J291" s="10"/>
      <c r="K291" s="10"/>
      <c r="L291" s="10"/>
      <c r="M291" s="10"/>
      <c r="N291" s="10"/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  <c r="EV291" s="10"/>
      <c r="EW291" s="10"/>
      <c r="EX291" s="10"/>
      <c r="EY291" s="10"/>
      <c r="EZ291" s="10"/>
      <c r="FA291" s="10"/>
      <c r="FB291" s="10"/>
      <c r="FC291" s="10"/>
      <c r="FD291" s="10"/>
      <c r="FE291" s="10"/>
      <c r="FF291" s="10"/>
      <c r="FG291" s="10"/>
      <c r="FH291" s="10"/>
      <c r="FI291" s="10"/>
      <c r="FJ291" s="10"/>
      <c r="FK291" s="10"/>
      <c r="FL291" s="10"/>
      <c r="FM291" s="10"/>
      <c r="FN291" s="10"/>
      <c r="FO291" s="10"/>
      <c r="FP291" s="10"/>
      <c r="FQ291" s="10"/>
      <c r="FR291" s="10"/>
      <c r="FS291" s="10"/>
      <c r="FT291" s="10"/>
      <c r="FU291" s="10"/>
      <c r="FV291" s="10"/>
      <c r="FW291" s="10"/>
      <c r="FX291" s="10"/>
    </row>
    <row r="292" spans="2:180" s="8" customFormat="1">
      <c r="B292" s="1"/>
      <c r="C292" s="21"/>
      <c r="D292" s="44"/>
      <c r="E292" s="45"/>
      <c r="F292" s="45"/>
      <c r="G292" s="45"/>
      <c r="H292" s="45"/>
      <c r="I292" s="45"/>
      <c r="J292" s="10"/>
      <c r="K292" s="10"/>
      <c r="L292" s="10"/>
      <c r="M292" s="10"/>
      <c r="N292" s="10"/>
      <c r="O292" s="10"/>
      <c r="P292" s="10"/>
      <c r="Q292" s="10"/>
      <c r="R292" s="10"/>
      <c r="S292" s="10"/>
      <c r="T292" s="10"/>
      <c r="U292" s="10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  <c r="EV292" s="10"/>
      <c r="EW292" s="10"/>
      <c r="EX292" s="10"/>
      <c r="EY292" s="10"/>
      <c r="EZ292" s="10"/>
      <c r="FA292" s="10"/>
      <c r="FB292" s="10"/>
      <c r="FC292" s="10"/>
      <c r="FD292" s="10"/>
      <c r="FE292" s="10"/>
      <c r="FF292" s="10"/>
      <c r="FG292" s="10"/>
      <c r="FH292" s="10"/>
      <c r="FI292" s="10"/>
      <c r="FJ292" s="10"/>
      <c r="FK292" s="10"/>
      <c r="FL292" s="10"/>
      <c r="FM292" s="10"/>
      <c r="FN292" s="10"/>
      <c r="FO292" s="10"/>
      <c r="FP292" s="10"/>
      <c r="FQ292" s="10"/>
      <c r="FR292" s="10"/>
      <c r="FS292" s="10"/>
      <c r="FT292" s="10"/>
      <c r="FU292" s="10"/>
      <c r="FV292" s="10"/>
      <c r="FW292" s="10"/>
      <c r="FX292" s="10"/>
    </row>
    <row r="293" spans="2:180" s="8" customFormat="1">
      <c r="B293" s="1"/>
      <c r="C293" s="21"/>
      <c r="D293" s="44"/>
      <c r="E293" s="45"/>
      <c r="F293" s="45"/>
      <c r="G293" s="45"/>
      <c r="H293" s="45"/>
      <c r="I293" s="45"/>
      <c r="J293" s="10"/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  <c r="EV293" s="10"/>
      <c r="EW293" s="10"/>
      <c r="EX293" s="10"/>
      <c r="EY293" s="10"/>
      <c r="EZ293" s="10"/>
      <c r="FA293" s="10"/>
      <c r="FB293" s="10"/>
      <c r="FC293" s="10"/>
      <c r="FD293" s="10"/>
      <c r="FE293" s="10"/>
      <c r="FF293" s="10"/>
      <c r="FG293" s="10"/>
      <c r="FH293" s="10"/>
      <c r="FI293" s="10"/>
      <c r="FJ293" s="10"/>
      <c r="FK293" s="10"/>
      <c r="FL293" s="10"/>
      <c r="FM293" s="10"/>
      <c r="FN293" s="10"/>
      <c r="FO293" s="10"/>
      <c r="FP293" s="10"/>
      <c r="FQ293" s="10"/>
      <c r="FR293" s="10"/>
      <c r="FS293" s="10"/>
      <c r="FT293" s="10"/>
      <c r="FU293" s="10"/>
      <c r="FV293" s="10"/>
      <c r="FW293" s="10"/>
      <c r="FX293" s="10"/>
    </row>
    <row r="294" spans="2:180" s="8" customFormat="1">
      <c r="B294" s="1"/>
      <c r="C294" s="21"/>
      <c r="D294" s="44"/>
      <c r="E294" s="45"/>
      <c r="F294" s="45"/>
      <c r="G294" s="45"/>
      <c r="H294" s="45"/>
      <c r="I294" s="45"/>
      <c r="J294" s="10"/>
      <c r="K294" s="10"/>
      <c r="L294" s="10"/>
      <c r="M294" s="10"/>
      <c r="N294" s="10"/>
      <c r="O294" s="10"/>
      <c r="P294" s="10"/>
      <c r="Q294" s="10"/>
      <c r="R294" s="10"/>
      <c r="S294" s="10"/>
      <c r="T294" s="10"/>
      <c r="U294" s="10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  <c r="EV294" s="10"/>
      <c r="EW294" s="10"/>
      <c r="EX294" s="10"/>
      <c r="EY294" s="10"/>
      <c r="EZ294" s="10"/>
      <c r="FA294" s="10"/>
      <c r="FB294" s="10"/>
      <c r="FC294" s="10"/>
      <c r="FD294" s="10"/>
      <c r="FE294" s="10"/>
      <c r="FF294" s="10"/>
      <c r="FG294" s="10"/>
      <c r="FH294" s="10"/>
      <c r="FI294" s="10"/>
      <c r="FJ294" s="10"/>
      <c r="FK294" s="10"/>
      <c r="FL294" s="10"/>
      <c r="FM294" s="10"/>
      <c r="FN294" s="10"/>
      <c r="FO294" s="10"/>
      <c r="FP294" s="10"/>
      <c r="FQ294" s="10"/>
      <c r="FR294" s="10"/>
      <c r="FS294" s="10"/>
      <c r="FT294" s="10"/>
      <c r="FU294" s="10"/>
      <c r="FV294" s="10"/>
      <c r="FW294" s="10"/>
      <c r="FX294" s="10"/>
    </row>
    <row r="295" spans="2:180" s="8" customFormat="1">
      <c r="B295" s="1"/>
      <c r="C295" s="21"/>
      <c r="D295" s="44"/>
      <c r="E295" s="45"/>
      <c r="F295" s="45"/>
      <c r="G295" s="45"/>
      <c r="H295" s="45"/>
      <c r="I295" s="45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  <c r="EV295" s="10"/>
      <c r="EW295" s="10"/>
      <c r="EX295" s="10"/>
      <c r="EY295" s="10"/>
      <c r="EZ295" s="10"/>
      <c r="FA295" s="10"/>
      <c r="FB295" s="10"/>
      <c r="FC295" s="10"/>
      <c r="FD295" s="10"/>
      <c r="FE295" s="10"/>
      <c r="FF295" s="10"/>
      <c r="FG295" s="10"/>
      <c r="FH295" s="10"/>
      <c r="FI295" s="10"/>
      <c r="FJ295" s="10"/>
      <c r="FK295" s="10"/>
      <c r="FL295" s="10"/>
      <c r="FM295" s="10"/>
      <c r="FN295" s="10"/>
      <c r="FO295" s="10"/>
      <c r="FP295" s="10"/>
      <c r="FQ295" s="10"/>
      <c r="FR295" s="10"/>
      <c r="FS295" s="10"/>
      <c r="FT295" s="10"/>
      <c r="FU295" s="10"/>
      <c r="FV295" s="10"/>
      <c r="FW295" s="10"/>
      <c r="FX295" s="10"/>
    </row>
    <row r="296" spans="2:180" s="8" customFormat="1">
      <c r="B296" s="1"/>
      <c r="C296" s="21"/>
      <c r="D296" s="44"/>
      <c r="E296" s="45"/>
      <c r="F296" s="45"/>
      <c r="G296" s="45"/>
      <c r="H296" s="45"/>
      <c r="I296" s="45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  <c r="EV296" s="10"/>
      <c r="EW296" s="10"/>
      <c r="EX296" s="10"/>
      <c r="EY296" s="10"/>
      <c r="EZ296" s="10"/>
      <c r="FA296" s="10"/>
      <c r="FB296" s="10"/>
      <c r="FC296" s="10"/>
      <c r="FD296" s="10"/>
      <c r="FE296" s="10"/>
      <c r="FF296" s="10"/>
      <c r="FG296" s="10"/>
      <c r="FH296" s="10"/>
      <c r="FI296" s="10"/>
      <c r="FJ296" s="10"/>
      <c r="FK296" s="10"/>
      <c r="FL296" s="10"/>
      <c r="FM296" s="10"/>
      <c r="FN296" s="10"/>
      <c r="FO296" s="10"/>
      <c r="FP296" s="10"/>
      <c r="FQ296" s="10"/>
      <c r="FR296" s="10"/>
      <c r="FS296" s="10"/>
      <c r="FT296" s="10"/>
      <c r="FU296" s="10"/>
      <c r="FV296" s="10"/>
      <c r="FW296" s="10"/>
      <c r="FX296" s="10"/>
    </row>
    <row r="297" spans="2:180" s="8" customFormat="1">
      <c r="B297" s="1"/>
      <c r="C297" s="21"/>
      <c r="D297" s="44"/>
      <c r="E297" s="45"/>
      <c r="F297" s="45"/>
      <c r="G297" s="45"/>
      <c r="H297" s="45"/>
      <c r="I297" s="45"/>
      <c r="J297" s="10"/>
      <c r="K297" s="10"/>
      <c r="L297" s="10"/>
      <c r="M297" s="10"/>
      <c r="N297" s="10"/>
      <c r="O297" s="10"/>
      <c r="P297" s="10"/>
      <c r="Q297" s="10"/>
      <c r="R297" s="10"/>
      <c r="S297" s="10"/>
      <c r="T297" s="10"/>
      <c r="U297" s="10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  <c r="EV297" s="10"/>
      <c r="EW297" s="10"/>
      <c r="EX297" s="10"/>
      <c r="EY297" s="10"/>
      <c r="EZ297" s="10"/>
      <c r="FA297" s="10"/>
      <c r="FB297" s="10"/>
      <c r="FC297" s="10"/>
      <c r="FD297" s="10"/>
      <c r="FE297" s="10"/>
      <c r="FF297" s="10"/>
      <c r="FG297" s="10"/>
      <c r="FH297" s="10"/>
      <c r="FI297" s="10"/>
      <c r="FJ297" s="10"/>
      <c r="FK297" s="10"/>
      <c r="FL297" s="10"/>
      <c r="FM297" s="10"/>
      <c r="FN297" s="10"/>
      <c r="FO297" s="10"/>
      <c r="FP297" s="10"/>
      <c r="FQ297" s="10"/>
      <c r="FR297" s="10"/>
      <c r="FS297" s="10"/>
      <c r="FT297" s="10"/>
      <c r="FU297" s="10"/>
      <c r="FV297" s="10"/>
      <c r="FW297" s="10"/>
      <c r="FX297" s="10"/>
    </row>
    <row r="298" spans="2:180" s="8" customFormat="1">
      <c r="B298" s="1"/>
      <c r="C298" s="21"/>
      <c r="D298" s="44"/>
      <c r="E298" s="45"/>
      <c r="F298" s="45"/>
      <c r="G298" s="45"/>
      <c r="H298" s="45"/>
      <c r="I298" s="45"/>
      <c r="J298" s="10"/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  <c r="EV298" s="10"/>
      <c r="EW298" s="10"/>
      <c r="EX298" s="10"/>
      <c r="EY298" s="10"/>
      <c r="EZ298" s="10"/>
      <c r="FA298" s="10"/>
      <c r="FB298" s="10"/>
      <c r="FC298" s="10"/>
      <c r="FD298" s="10"/>
      <c r="FE298" s="10"/>
      <c r="FF298" s="10"/>
      <c r="FG298" s="10"/>
      <c r="FH298" s="10"/>
      <c r="FI298" s="10"/>
      <c r="FJ298" s="10"/>
      <c r="FK298" s="10"/>
      <c r="FL298" s="10"/>
      <c r="FM298" s="10"/>
      <c r="FN298" s="10"/>
      <c r="FO298" s="10"/>
      <c r="FP298" s="10"/>
      <c r="FQ298" s="10"/>
      <c r="FR298" s="10"/>
      <c r="FS298" s="10"/>
      <c r="FT298" s="10"/>
      <c r="FU298" s="10"/>
      <c r="FV298" s="10"/>
      <c r="FW298" s="10"/>
      <c r="FX298" s="10"/>
    </row>
    <row r="299" spans="2:180" s="8" customFormat="1">
      <c r="B299" s="1"/>
      <c r="C299" s="21"/>
      <c r="D299" s="44"/>
      <c r="E299" s="45"/>
      <c r="F299" s="45"/>
      <c r="G299" s="45"/>
      <c r="H299" s="45"/>
      <c r="I299" s="45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</row>
    <row r="300" spans="2:180" s="8" customFormat="1">
      <c r="B300" s="1"/>
      <c r="C300" s="21"/>
      <c r="D300" s="44"/>
      <c r="E300" s="45"/>
      <c r="F300" s="45"/>
      <c r="G300" s="45"/>
      <c r="H300" s="45"/>
      <c r="I300" s="45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</row>
    <row r="301" spans="2:180" s="8" customFormat="1">
      <c r="B301" s="1"/>
      <c r="C301" s="21"/>
      <c r="D301" s="44"/>
      <c r="E301" s="45"/>
      <c r="F301" s="45"/>
      <c r="G301" s="45"/>
      <c r="H301" s="45"/>
      <c r="I301" s="45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  <c r="EV301" s="10"/>
      <c r="EW301" s="10"/>
      <c r="EX301" s="10"/>
      <c r="EY301" s="10"/>
      <c r="EZ301" s="10"/>
      <c r="FA301" s="10"/>
      <c r="FB301" s="10"/>
      <c r="FC301" s="10"/>
      <c r="FD301" s="10"/>
      <c r="FE301" s="10"/>
      <c r="FF301" s="10"/>
      <c r="FG301" s="10"/>
      <c r="FH301" s="10"/>
      <c r="FI301" s="10"/>
      <c r="FJ301" s="10"/>
      <c r="FK301" s="10"/>
      <c r="FL301" s="10"/>
      <c r="FM301" s="10"/>
      <c r="FN301" s="10"/>
      <c r="FO301" s="10"/>
      <c r="FP301" s="10"/>
      <c r="FQ301" s="10"/>
      <c r="FR301" s="10"/>
      <c r="FS301" s="10"/>
      <c r="FT301" s="10"/>
      <c r="FU301" s="10"/>
      <c r="FV301" s="10"/>
      <c r="FW301" s="10"/>
      <c r="FX301" s="10"/>
    </row>
    <row r="302" spans="2:180" s="8" customFormat="1">
      <c r="B302" s="1"/>
      <c r="C302" s="21"/>
      <c r="D302" s="44"/>
      <c r="E302" s="45"/>
      <c r="F302" s="45"/>
      <c r="G302" s="45"/>
      <c r="H302" s="45"/>
      <c r="I302" s="45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  <c r="EV302" s="10"/>
      <c r="EW302" s="10"/>
      <c r="EX302" s="10"/>
      <c r="EY302" s="10"/>
      <c r="EZ302" s="10"/>
      <c r="FA302" s="10"/>
      <c r="FB302" s="10"/>
      <c r="FC302" s="10"/>
      <c r="FD302" s="10"/>
      <c r="FE302" s="10"/>
      <c r="FF302" s="10"/>
      <c r="FG302" s="10"/>
      <c r="FH302" s="10"/>
      <c r="FI302" s="10"/>
      <c r="FJ302" s="10"/>
      <c r="FK302" s="10"/>
      <c r="FL302" s="10"/>
      <c r="FM302" s="10"/>
      <c r="FN302" s="10"/>
      <c r="FO302" s="10"/>
      <c r="FP302" s="10"/>
      <c r="FQ302" s="10"/>
      <c r="FR302" s="10"/>
      <c r="FS302" s="10"/>
      <c r="FT302" s="10"/>
      <c r="FU302" s="10"/>
      <c r="FV302" s="10"/>
      <c r="FW302" s="10"/>
      <c r="FX302" s="10"/>
    </row>
    <row r="303" spans="2:180" s="8" customFormat="1">
      <c r="B303" s="1"/>
      <c r="C303" s="21"/>
      <c r="D303" s="44"/>
      <c r="E303" s="45"/>
      <c r="F303" s="45"/>
      <c r="G303" s="45"/>
      <c r="H303" s="45"/>
      <c r="I303" s="45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  <c r="EV303" s="10"/>
      <c r="EW303" s="10"/>
      <c r="EX303" s="10"/>
      <c r="EY303" s="10"/>
      <c r="EZ303" s="10"/>
      <c r="FA303" s="10"/>
      <c r="FB303" s="10"/>
      <c r="FC303" s="10"/>
      <c r="FD303" s="10"/>
      <c r="FE303" s="10"/>
      <c r="FF303" s="10"/>
      <c r="FG303" s="10"/>
      <c r="FH303" s="10"/>
      <c r="FI303" s="10"/>
      <c r="FJ303" s="10"/>
      <c r="FK303" s="10"/>
      <c r="FL303" s="10"/>
      <c r="FM303" s="10"/>
      <c r="FN303" s="10"/>
      <c r="FO303" s="10"/>
      <c r="FP303" s="10"/>
      <c r="FQ303" s="10"/>
      <c r="FR303" s="10"/>
      <c r="FS303" s="10"/>
      <c r="FT303" s="10"/>
      <c r="FU303" s="10"/>
      <c r="FV303" s="10"/>
      <c r="FW303" s="10"/>
      <c r="FX303" s="10"/>
    </row>
    <row r="304" spans="2:180" s="8" customFormat="1">
      <c r="B304" s="1"/>
      <c r="C304" s="21"/>
      <c r="D304" s="44"/>
      <c r="E304" s="45"/>
      <c r="F304" s="45"/>
      <c r="G304" s="45"/>
      <c r="H304" s="45"/>
      <c r="I304" s="45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  <c r="EV304" s="10"/>
      <c r="EW304" s="10"/>
      <c r="EX304" s="10"/>
      <c r="EY304" s="10"/>
      <c r="EZ304" s="10"/>
      <c r="FA304" s="10"/>
      <c r="FB304" s="10"/>
      <c r="FC304" s="10"/>
      <c r="FD304" s="10"/>
      <c r="FE304" s="10"/>
      <c r="FF304" s="10"/>
      <c r="FG304" s="10"/>
      <c r="FH304" s="10"/>
      <c r="FI304" s="10"/>
      <c r="FJ304" s="10"/>
      <c r="FK304" s="10"/>
      <c r="FL304" s="10"/>
      <c r="FM304" s="10"/>
      <c r="FN304" s="10"/>
      <c r="FO304" s="10"/>
      <c r="FP304" s="10"/>
      <c r="FQ304" s="10"/>
      <c r="FR304" s="10"/>
      <c r="FS304" s="10"/>
      <c r="FT304" s="10"/>
      <c r="FU304" s="10"/>
      <c r="FV304" s="10"/>
      <c r="FW304" s="10"/>
      <c r="FX304" s="10"/>
    </row>
    <row r="305" spans="2:180" s="8" customFormat="1">
      <c r="B305" s="1"/>
      <c r="C305" s="21"/>
      <c r="D305" s="44"/>
      <c r="E305" s="45"/>
      <c r="F305" s="45"/>
      <c r="G305" s="45"/>
      <c r="H305" s="45"/>
      <c r="I305" s="45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  <c r="EV305" s="10"/>
      <c r="EW305" s="10"/>
      <c r="EX305" s="10"/>
      <c r="EY305" s="10"/>
      <c r="EZ305" s="10"/>
      <c r="FA305" s="10"/>
      <c r="FB305" s="10"/>
      <c r="FC305" s="10"/>
      <c r="FD305" s="10"/>
      <c r="FE305" s="10"/>
      <c r="FF305" s="10"/>
      <c r="FG305" s="10"/>
      <c r="FH305" s="10"/>
      <c r="FI305" s="10"/>
      <c r="FJ305" s="10"/>
      <c r="FK305" s="10"/>
      <c r="FL305" s="10"/>
      <c r="FM305" s="10"/>
      <c r="FN305" s="10"/>
      <c r="FO305" s="10"/>
      <c r="FP305" s="10"/>
      <c r="FQ305" s="10"/>
      <c r="FR305" s="10"/>
      <c r="FS305" s="10"/>
      <c r="FT305" s="10"/>
      <c r="FU305" s="10"/>
      <c r="FV305" s="10"/>
      <c r="FW305" s="10"/>
      <c r="FX305" s="10"/>
    </row>
    <row r="306" spans="2:180" s="8" customFormat="1">
      <c r="B306" s="1"/>
      <c r="C306" s="21"/>
      <c r="D306" s="44"/>
      <c r="E306" s="45"/>
      <c r="F306" s="45"/>
      <c r="G306" s="45"/>
      <c r="H306" s="45"/>
      <c r="I306" s="45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  <c r="EV306" s="10"/>
      <c r="EW306" s="10"/>
      <c r="EX306" s="10"/>
      <c r="EY306" s="10"/>
      <c r="EZ306" s="10"/>
      <c r="FA306" s="10"/>
      <c r="FB306" s="10"/>
      <c r="FC306" s="10"/>
      <c r="FD306" s="10"/>
      <c r="FE306" s="10"/>
      <c r="FF306" s="10"/>
      <c r="FG306" s="10"/>
      <c r="FH306" s="10"/>
      <c r="FI306" s="10"/>
      <c r="FJ306" s="10"/>
      <c r="FK306" s="10"/>
      <c r="FL306" s="10"/>
      <c r="FM306" s="10"/>
      <c r="FN306" s="10"/>
      <c r="FO306" s="10"/>
      <c r="FP306" s="10"/>
      <c r="FQ306" s="10"/>
      <c r="FR306" s="10"/>
      <c r="FS306" s="10"/>
      <c r="FT306" s="10"/>
      <c r="FU306" s="10"/>
      <c r="FV306" s="10"/>
      <c r="FW306" s="10"/>
      <c r="FX306" s="10"/>
    </row>
    <row r="307" spans="2:180" s="8" customFormat="1">
      <c r="B307" s="1"/>
      <c r="C307" s="21"/>
      <c r="D307" s="44"/>
      <c r="E307" s="45"/>
      <c r="F307" s="45"/>
      <c r="G307" s="45"/>
      <c r="H307" s="45"/>
      <c r="I307" s="45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  <c r="EV307" s="10"/>
      <c r="EW307" s="10"/>
      <c r="EX307" s="10"/>
      <c r="EY307" s="10"/>
      <c r="EZ307" s="10"/>
      <c r="FA307" s="10"/>
      <c r="FB307" s="10"/>
      <c r="FC307" s="10"/>
      <c r="FD307" s="10"/>
      <c r="FE307" s="10"/>
      <c r="FF307" s="10"/>
      <c r="FG307" s="10"/>
      <c r="FH307" s="10"/>
      <c r="FI307" s="10"/>
      <c r="FJ307" s="10"/>
      <c r="FK307" s="10"/>
      <c r="FL307" s="10"/>
      <c r="FM307" s="10"/>
      <c r="FN307" s="10"/>
      <c r="FO307" s="10"/>
      <c r="FP307" s="10"/>
      <c r="FQ307" s="10"/>
      <c r="FR307" s="10"/>
      <c r="FS307" s="10"/>
      <c r="FT307" s="10"/>
      <c r="FU307" s="10"/>
      <c r="FV307" s="10"/>
      <c r="FW307" s="10"/>
      <c r="FX307" s="10"/>
    </row>
    <row r="308" spans="2:180" s="8" customFormat="1">
      <c r="B308" s="1"/>
      <c r="C308" s="21"/>
      <c r="D308" s="44"/>
      <c r="E308" s="45"/>
      <c r="F308" s="45"/>
      <c r="G308" s="45"/>
      <c r="H308" s="45"/>
      <c r="I308" s="45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  <c r="EV308" s="10"/>
      <c r="EW308" s="10"/>
      <c r="EX308" s="10"/>
      <c r="EY308" s="10"/>
      <c r="EZ308" s="10"/>
      <c r="FA308" s="10"/>
      <c r="FB308" s="10"/>
      <c r="FC308" s="10"/>
      <c r="FD308" s="10"/>
      <c r="FE308" s="10"/>
      <c r="FF308" s="10"/>
      <c r="FG308" s="10"/>
      <c r="FH308" s="10"/>
      <c r="FI308" s="10"/>
      <c r="FJ308" s="10"/>
      <c r="FK308" s="10"/>
      <c r="FL308" s="10"/>
      <c r="FM308" s="10"/>
      <c r="FN308" s="10"/>
      <c r="FO308" s="10"/>
      <c r="FP308" s="10"/>
      <c r="FQ308" s="10"/>
      <c r="FR308" s="10"/>
      <c r="FS308" s="10"/>
      <c r="FT308" s="10"/>
      <c r="FU308" s="10"/>
      <c r="FV308" s="10"/>
      <c r="FW308" s="10"/>
      <c r="FX308" s="10"/>
    </row>
    <row r="309" spans="2:180" s="8" customFormat="1">
      <c r="B309" s="1"/>
      <c r="C309" s="21"/>
      <c r="D309" s="44"/>
      <c r="E309" s="45"/>
      <c r="F309" s="45"/>
      <c r="G309" s="45"/>
      <c r="H309" s="45"/>
      <c r="I309" s="45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  <c r="EV309" s="10"/>
      <c r="EW309" s="10"/>
      <c r="EX309" s="10"/>
      <c r="EY309" s="10"/>
      <c r="EZ309" s="10"/>
      <c r="FA309" s="10"/>
      <c r="FB309" s="10"/>
      <c r="FC309" s="10"/>
      <c r="FD309" s="10"/>
      <c r="FE309" s="10"/>
      <c r="FF309" s="10"/>
      <c r="FG309" s="10"/>
      <c r="FH309" s="10"/>
      <c r="FI309" s="10"/>
      <c r="FJ309" s="10"/>
      <c r="FK309" s="10"/>
      <c r="FL309" s="10"/>
      <c r="FM309" s="10"/>
      <c r="FN309" s="10"/>
      <c r="FO309" s="10"/>
      <c r="FP309" s="10"/>
      <c r="FQ309" s="10"/>
      <c r="FR309" s="10"/>
      <c r="FS309" s="10"/>
      <c r="FT309" s="10"/>
      <c r="FU309" s="10"/>
      <c r="FV309" s="10"/>
      <c r="FW309" s="10"/>
      <c r="FX309" s="10"/>
    </row>
    <row r="310" spans="2:180" s="8" customFormat="1">
      <c r="B310" s="1"/>
      <c r="C310" s="21"/>
      <c r="D310" s="44"/>
      <c r="E310" s="45"/>
      <c r="F310" s="45"/>
      <c r="G310" s="45"/>
      <c r="H310" s="45"/>
      <c r="I310" s="45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  <c r="EV310" s="10"/>
      <c r="EW310" s="10"/>
      <c r="EX310" s="10"/>
      <c r="EY310" s="10"/>
      <c r="EZ310" s="10"/>
      <c r="FA310" s="10"/>
      <c r="FB310" s="10"/>
      <c r="FC310" s="10"/>
      <c r="FD310" s="10"/>
      <c r="FE310" s="10"/>
      <c r="FF310" s="10"/>
      <c r="FG310" s="10"/>
      <c r="FH310" s="10"/>
      <c r="FI310" s="10"/>
      <c r="FJ310" s="10"/>
      <c r="FK310" s="10"/>
      <c r="FL310" s="10"/>
      <c r="FM310" s="10"/>
      <c r="FN310" s="10"/>
      <c r="FO310" s="10"/>
      <c r="FP310" s="10"/>
      <c r="FQ310" s="10"/>
      <c r="FR310" s="10"/>
      <c r="FS310" s="10"/>
      <c r="FT310" s="10"/>
      <c r="FU310" s="10"/>
      <c r="FV310" s="10"/>
      <c r="FW310" s="10"/>
      <c r="FX310" s="10"/>
    </row>
    <row r="311" spans="2:180" s="8" customFormat="1">
      <c r="B311" s="1"/>
      <c r="C311" s="21"/>
      <c r="D311" s="44"/>
      <c r="E311" s="45"/>
      <c r="F311" s="45"/>
      <c r="G311" s="45"/>
      <c r="H311" s="45"/>
      <c r="I311" s="45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  <c r="EV311" s="10"/>
      <c r="EW311" s="10"/>
      <c r="EX311" s="10"/>
      <c r="EY311" s="10"/>
      <c r="EZ311" s="10"/>
      <c r="FA311" s="10"/>
      <c r="FB311" s="10"/>
      <c r="FC311" s="10"/>
      <c r="FD311" s="10"/>
      <c r="FE311" s="10"/>
      <c r="FF311" s="10"/>
      <c r="FG311" s="10"/>
      <c r="FH311" s="10"/>
      <c r="FI311" s="10"/>
      <c r="FJ311" s="10"/>
      <c r="FK311" s="10"/>
      <c r="FL311" s="10"/>
      <c r="FM311" s="10"/>
      <c r="FN311" s="10"/>
      <c r="FO311" s="10"/>
      <c r="FP311" s="10"/>
      <c r="FQ311" s="10"/>
      <c r="FR311" s="10"/>
      <c r="FS311" s="10"/>
      <c r="FT311" s="10"/>
      <c r="FU311" s="10"/>
      <c r="FV311" s="10"/>
      <c r="FW311" s="10"/>
      <c r="FX311" s="10"/>
    </row>
    <row r="312" spans="2:180" s="8" customFormat="1">
      <c r="B312" s="1"/>
      <c r="C312" s="21"/>
      <c r="D312" s="44"/>
      <c r="E312" s="45"/>
      <c r="F312" s="45"/>
      <c r="G312" s="45"/>
      <c r="H312" s="45"/>
      <c r="I312" s="45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  <c r="EV312" s="10"/>
      <c r="EW312" s="10"/>
      <c r="EX312" s="10"/>
      <c r="EY312" s="10"/>
      <c r="EZ312" s="10"/>
      <c r="FA312" s="10"/>
      <c r="FB312" s="10"/>
      <c r="FC312" s="10"/>
      <c r="FD312" s="10"/>
      <c r="FE312" s="10"/>
      <c r="FF312" s="10"/>
      <c r="FG312" s="10"/>
      <c r="FH312" s="10"/>
      <c r="FI312" s="10"/>
      <c r="FJ312" s="10"/>
      <c r="FK312" s="10"/>
      <c r="FL312" s="10"/>
      <c r="FM312" s="10"/>
      <c r="FN312" s="10"/>
      <c r="FO312" s="10"/>
      <c r="FP312" s="10"/>
      <c r="FQ312" s="10"/>
      <c r="FR312" s="10"/>
      <c r="FS312" s="10"/>
      <c r="FT312" s="10"/>
      <c r="FU312" s="10"/>
      <c r="FV312" s="10"/>
      <c r="FW312" s="10"/>
      <c r="FX312" s="10"/>
    </row>
    <row r="313" spans="2:180" s="8" customFormat="1">
      <c r="B313" s="1"/>
      <c r="C313" s="21"/>
      <c r="D313" s="44"/>
      <c r="E313" s="45"/>
      <c r="F313" s="45"/>
      <c r="G313" s="45"/>
      <c r="H313" s="45"/>
      <c r="I313" s="45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  <c r="EV313" s="10"/>
      <c r="EW313" s="10"/>
      <c r="EX313" s="10"/>
      <c r="EY313" s="10"/>
      <c r="EZ313" s="10"/>
      <c r="FA313" s="10"/>
      <c r="FB313" s="10"/>
      <c r="FC313" s="10"/>
      <c r="FD313" s="10"/>
      <c r="FE313" s="10"/>
      <c r="FF313" s="10"/>
      <c r="FG313" s="10"/>
      <c r="FH313" s="10"/>
      <c r="FI313" s="10"/>
      <c r="FJ313" s="10"/>
      <c r="FK313" s="10"/>
      <c r="FL313" s="10"/>
      <c r="FM313" s="10"/>
      <c r="FN313" s="10"/>
      <c r="FO313" s="10"/>
      <c r="FP313" s="10"/>
      <c r="FQ313" s="10"/>
      <c r="FR313" s="10"/>
      <c r="FS313" s="10"/>
      <c r="FT313" s="10"/>
      <c r="FU313" s="10"/>
      <c r="FV313" s="10"/>
      <c r="FW313" s="10"/>
      <c r="FX313" s="10"/>
    </row>
    <row r="314" spans="2:180" s="8" customFormat="1">
      <c r="B314" s="1"/>
      <c r="C314" s="21"/>
      <c r="D314" s="44"/>
      <c r="E314" s="45"/>
      <c r="F314" s="45"/>
      <c r="G314" s="45"/>
      <c r="H314" s="45"/>
      <c r="I314" s="45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  <c r="EV314" s="10"/>
      <c r="EW314" s="10"/>
      <c r="EX314" s="10"/>
      <c r="EY314" s="10"/>
      <c r="EZ314" s="10"/>
      <c r="FA314" s="10"/>
      <c r="FB314" s="10"/>
      <c r="FC314" s="10"/>
      <c r="FD314" s="10"/>
      <c r="FE314" s="10"/>
      <c r="FF314" s="10"/>
      <c r="FG314" s="10"/>
      <c r="FH314" s="10"/>
      <c r="FI314" s="10"/>
      <c r="FJ314" s="10"/>
      <c r="FK314" s="10"/>
      <c r="FL314" s="10"/>
      <c r="FM314" s="10"/>
      <c r="FN314" s="10"/>
      <c r="FO314" s="10"/>
      <c r="FP314" s="10"/>
      <c r="FQ314" s="10"/>
      <c r="FR314" s="10"/>
      <c r="FS314" s="10"/>
      <c r="FT314" s="10"/>
      <c r="FU314" s="10"/>
      <c r="FV314" s="10"/>
      <c r="FW314" s="10"/>
      <c r="FX314" s="10"/>
    </row>
    <row r="315" spans="2:180" s="8" customFormat="1">
      <c r="B315" s="1"/>
      <c r="C315" s="21"/>
      <c r="D315" s="44"/>
      <c r="E315" s="45"/>
      <c r="F315" s="45"/>
      <c r="G315" s="45"/>
      <c r="H315" s="45"/>
      <c r="I315" s="45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  <c r="EV315" s="10"/>
      <c r="EW315" s="10"/>
      <c r="EX315" s="10"/>
      <c r="EY315" s="10"/>
      <c r="EZ315" s="10"/>
      <c r="FA315" s="10"/>
      <c r="FB315" s="10"/>
      <c r="FC315" s="10"/>
      <c r="FD315" s="10"/>
      <c r="FE315" s="10"/>
      <c r="FF315" s="10"/>
      <c r="FG315" s="10"/>
      <c r="FH315" s="10"/>
      <c r="FI315" s="10"/>
      <c r="FJ315" s="10"/>
      <c r="FK315" s="10"/>
      <c r="FL315" s="10"/>
      <c r="FM315" s="10"/>
      <c r="FN315" s="10"/>
      <c r="FO315" s="10"/>
      <c r="FP315" s="10"/>
      <c r="FQ315" s="10"/>
      <c r="FR315" s="10"/>
      <c r="FS315" s="10"/>
      <c r="FT315" s="10"/>
      <c r="FU315" s="10"/>
      <c r="FV315" s="10"/>
      <c r="FW315" s="10"/>
      <c r="FX315" s="10"/>
    </row>
    <row r="316" spans="2:180" s="8" customFormat="1">
      <c r="B316" s="1"/>
      <c r="C316" s="21"/>
      <c r="D316" s="44"/>
      <c r="E316" s="45"/>
      <c r="F316" s="45"/>
      <c r="G316" s="45"/>
      <c r="H316" s="45"/>
      <c r="I316" s="45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</row>
    <row r="317" spans="2:180" s="8" customFormat="1">
      <c r="B317" s="1"/>
      <c r="C317" s="21"/>
      <c r="D317" s="44"/>
      <c r="E317" s="45"/>
      <c r="F317" s="45"/>
      <c r="G317" s="45"/>
      <c r="H317" s="45"/>
      <c r="I317" s="45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  <c r="EV317" s="10"/>
      <c r="EW317" s="10"/>
      <c r="EX317" s="10"/>
      <c r="EY317" s="10"/>
      <c r="EZ317" s="10"/>
      <c r="FA317" s="10"/>
      <c r="FB317" s="10"/>
      <c r="FC317" s="10"/>
      <c r="FD317" s="10"/>
      <c r="FE317" s="10"/>
      <c r="FF317" s="10"/>
      <c r="FG317" s="10"/>
      <c r="FH317" s="10"/>
      <c r="FI317" s="10"/>
      <c r="FJ317" s="10"/>
      <c r="FK317" s="10"/>
      <c r="FL317" s="10"/>
      <c r="FM317" s="10"/>
      <c r="FN317" s="10"/>
      <c r="FO317" s="10"/>
      <c r="FP317" s="10"/>
      <c r="FQ317" s="10"/>
      <c r="FR317" s="10"/>
      <c r="FS317" s="10"/>
      <c r="FT317" s="10"/>
      <c r="FU317" s="10"/>
      <c r="FV317" s="10"/>
      <c r="FW317" s="10"/>
      <c r="FX317" s="10"/>
    </row>
    <row r="318" spans="2:180" s="8" customFormat="1">
      <c r="B318" s="1"/>
      <c r="C318" s="21"/>
      <c r="D318" s="44"/>
      <c r="E318" s="45"/>
      <c r="F318" s="45"/>
      <c r="G318" s="45"/>
      <c r="H318" s="45"/>
      <c r="I318" s="45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  <c r="EV318" s="10"/>
      <c r="EW318" s="10"/>
      <c r="EX318" s="10"/>
      <c r="EY318" s="10"/>
      <c r="EZ318" s="10"/>
      <c r="FA318" s="10"/>
      <c r="FB318" s="10"/>
      <c r="FC318" s="10"/>
      <c r="FD318" s="10"/>
      <c r="FE318" s="10"/>
      <c r="FF318" s="10"/>
      <c r="FG318" s="10"/>
      <c r="FH318" s="10"/>
      <c r="FI318" s="10"/>
      <c r="FJ318" s="10"/>
      <c r="FK318" s="10"/>
      <c r="FL318" s="10"/>
      <c r="FM318" s="10"/>
      <c r="FN318" s="10"/>
      <c r="FO318" s="10"/>
      <c r="FP318" s="10"/>
      <c r="FQ318" s="10"/>
      <c r="FR318" s="10"/>
      <c r="FS318" s="10"/>
      <c r="FT318" s="10"/>
      <c r="FU318" s="10"/>
      <c r="FV318" s="10"/>
      <c r="FW318" s="10"/>
      <c r="FX318" s="10"/>
    </row>
    <row r="319" spans="2:180" s="8" customFormat="1">
      <c r="B319" s="1"/>
      <c r="C319" s="21"/>
      <c r="D319" s="44"/>
      <c r="E319" s="45"/>
      <c r="F319" s="45"/>
      <c r="G319" s="45"/>
      <c r="H319" s="45"/>
      <c r="I319" s="45"/>
      <c r="J319" s="10"/>
      <c r="K319" s="10"/>
      <c r="L319" s="10"/>
      <c r="M319" s="10"/>
      <c r="N319" s="10"/>
      <c r="O319" s="10"/>
      <c r="P319" s="10"/>
      <c r="Q319" s="10"/>
      <c r="R319" s="10"/>
      <c r="S319" s="10"/>
      <c r="T319" s="10"/>
      <c r="U319" s="10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  <c r="EV319" s="10"/>
      <c r="EW319" s="10"/>
      <c r="EX319" s="10"/>
      <c r="EY319" s="10"/>
      <c r="EZ319" s="10"/>
      <c r="FA319" s="10"/>
      <c r="FB319" s="10"/>
      <c r="FC319" s="10"/>
      <c r="FD319" s="10"/>
      <c r="FE319" s="10"/>
      <c r="FF319" s="10"/>
      <c r="FG319" s="10"/>
      <c r="FH319" s="10"/>
      <c r="FI319" s="10"/>
      <c r="FJ319" s="10"/>
      <c r="FK319" s="10"/>
      <c r="FL319" s="10"/>
      <c r="FM319" s="10"/>
      <c r="FN319" s="10"/>
      <c r="FO319" s="10"/>
      <c r="FP319" s="10"/>
      <c r="FQ319" s="10"/>
      <c r="FR319" s="10"/>
      <c r="FS319" s="10"/>
      <c r="FT319" s="10"/>
      <c r="FU319" s="10"/>
      <c r="FV319" s="10"/>
      <c r="FW319" s="10"/>
      <c r="FX319" s="10"/>
    </row>
    <row r="320" spans="2:180" s="8" customFormat="1">
      <c r="B320" s="1"/>
      <c r="C320" s="21"/>
      <c r="D320" s="44"/>
      <c r="E320" s="45"/>
      <c r="F320" s="45"/>
      <c r="G320" s="45"/>
      <c r="H320" s="45"/>
      <c r="I320" s="45"/>
      <c r="J320" s="10"/>
      <c r="K320" s="10"/>
      <c r="L320" s="10"/>
      <c r="M320" s="10"/>
      <c r="N320" s="10"/>
      <c r="O320" s="10"/>
      <c r="P320" s="10"/>
      <c r="Q320" s="10"/>
      <c r="R320" s="10"/>
      <c r="S320" s="10"/>
      <c r="T320" s="10"/>
      <c r="U320" s="10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  <c r="EV320" s="10"/>
      <c r="EW320" s="10"/>
      <c r="EX320" s="10"/>
      <c r="EY320" s="10"/>
      <c r="EZ320" s="10"/>
      <c r="FA320" s="10"/>
      <c r="FB320" s="10"/>
      <c r="FC320" s="10"/>
      <c r="FD320" s="10"/>
      <c r="FE320" s="10"/>
      <c r="FF320" s="10"/>
      <c r="FG320" s="10"/>
      <c r="FH320" s="10"/>
      <c r="FI320" s="10"/>
      <c r="FJ320" s="10"/>
      <c r="FK320" s="10"/>
      <c r="FL320" s="10"/>
      <c r="FM320" s="10"/>
      <c r="FN320" s="10"/>
      <c r="FO320" s="10"/>
      <c r="FP320" s="10"/>
      <c r="FQ320" s="10"/>
      <c r="FR320" s="10"/>
      <c r="FS320" s="10"/>
      <c r="FT320" s="10"/>
      <c r="FU320" s="10"/>
      <c r="FV320" s="10"/>
      <c r="FW320" s="10"/>
      <c r="FX320" s="10"/>
    </row>
    <row r="321" spans="2:180" s="8" customFormat="1">
      <c r="B321" s="1"/>
      <c r="C321" s="21"/>
      <c r="D321" s="44"/>
      <c r="E321" s="45"/>
      <c r="F321" s="45"/>
      <c r="G321" s="45"/>
      <c r="H321" s="45"/>
      <c r="I321" s="45"/>
      <c r="J321" s="10"/>
      <c r="K321" s="10"/>
      <c r="L321" s="10"/>
      <c r="M321" s="10"/>
      <c r="N321" s="10"/>
      <c r="O321" s="10"/>
      <c r="P321" s="10"/>
      <c r="Q321" s="10"/>
      <c r="R321" s="10"/>
      <c r="S321" s="10"/>
      <c r="T321" s="10"/>
      <c r="U321" s="10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  <c r="EV321" s="10"/>
      <c r="EW321" s="10"/>
      <c r="EX321" s="10"/>
      <c r="EY321" s="10"/>
      <c r="EZ321" s="10"/>
      <c r="FA321" s="10"/>
      <c r="FB321" s="10"/>
      <c r="FC321" s="10"/>
      <c r="FD321" s="10"/>
      <c r="FE321" s="10"/>
      <c r="FF321" s="10"/>
      <c r="FG321" s="10"/>
      <c r="FH321" s="10"/>
      <c r="FI321" s="10"/>
      <c r="FJ321" s="10"/>
      <c r="FK321" s="10"/>
      <c r="FL321" s="10"/>
      <c r="FM321" s="10"/>
      <c r="FN321" s="10"/>
      <c r="FO321" s="10"/>
      <c r="FP321" s="10"/>
      <c r="FQ321" s="10"/>
      <c r="FR321" s="10"/>
      <c r="FS321" s="10"/>
      <c r="FT321" s="10"/>
      <c r="FU321" s="10"/>
      <c r="FV321" s="10"/>
      <c r="FW321" s="10"/>
      <c r="FX321" s="10"/>
    </row>
    <row r="322" spans="2:180" s="8" customFormat="1">
      <c r="B322" s="1"/>
      <c r="C322" s="21"/>
      <c r="D322" s="44"/>
      <c r="E322" s="45"/>
      <c r="F322" s="45"/>
      <c r="G322" s="45"/>
      <c r="H322" s="45"/>
      <c r="I322" s="45"/>
      <c r="J322" s="10"/>
      <c r="K322" s="10"/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  <c r="EV322" s="10"/>
      <c r="EW322" s="10"/>
      <c r="EX322" s="10"/>
      <c r="EY322" s="10"/>
      <c r="EZ322" s="10"/>
      <c r="FA322" s="10"/>
      <c r="FB322" s="10"/>
      <c r="FC322" s="10"/>
      <c r="FD322" s="10"/>
      <c r="FE322" s="10"/>
      <c r="FF322" s="10"/>
      <c r="FG322" s="10"/>
      <c r="FH322" s="10"/>
      <c r="FI322" s="10"/>
      <c r="FJ322" s="10"/>
      <c r="FK322" s="10"/>
      <c r="FL322" s="10"/>
      <c r="FM322" s="10"/>
      <c r="FN322" s="10"/>
      <c r="FO322" s="10"/>
      <c r="FP322" s="10"/>
      <c r="FQ322" s="10"/>
      <c r="FR322" s="10"/>
      <c r="FS322" s="10"/>
      <c r="FT322" s="10"/>
      <c r="FU322" s="10"/>
      <c r="FV322" s="10"/>
      <c r="FW322" s="10"/>
      <c r="FX322" s="10"/>
    </row>
    <row r="323" spans="2:180" s="8" customFormat="1">
      <c r="B323" s="1"/>
      <c r="C323" s="21"/>
      <c r="D323" s="44"/>
      <c r="E323" s="45"/>
      <c r="F323" s="45"/>
      <c r="G323" s="45"/>
      <c r="H323" s="45"/>
      <c r="I323" s="45"/>
      <c r="J323" s="10"/>
      <c r="K323" s="10"/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</row>
    <row r="324" spans="2:180" s="8" customFormat="1">
      <c r="B324" s="1"/>
      <c r="C324" s="21"/>
      <c r="D324" s="44"/>
      <c r="E324" s="45"/>
      <c r="F324" s="45"/>
      <c r="G324" s="45"/>
      <c r="H324" s="45"/>
      <c r="I324" s="45"/>
      <c r="J324" s="10"/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</row>
    <row r="325" spans="2:180" s="8" customFormat="1">
      <c r="B325" s="1"/>
      <c r="C325" s="21"/>
      <c r="D325" s="44"/>
      <c r="E325" s="45"/>
      <c r="F325" s="45"/>
      <c r="G325" s="45"/>
      <c r="H325" s="45"/>
      <c r="I325" s="45"/>
      <c r="J325" s="10"/>
      <c r="K325" s="10"/>
      <c r="L325" s="10"/>
      <c r="M325" s="10"/>
      <c r="N325" s="10"/>
      <c r="O325" s="10"/>
      <c r="P325" s="10"/>
      <c r="Q325" s="10"/>
      <c r="R325" s="10"/>
      <c r="S325" s="10"/>
      <c r="T325" s="10"/>
      <c r="U325" s="10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  <c r="EV325" s="10"/>
      <c r="EW325" s="10"/>
      <c r="EX325" s="10"/>
      <c r="EY325" s="10"/>
      <c r="EZ325" s="10"/>
      <c r="FA325" s="10"/>
      <c r="FB325" s="10"/>
      <c r="FC325" s="10"/>
      <c r="FD325" s="10"/>
      <c r="FE325" s="10"/>
      <c r="FF325" s="10"/>
      <c r="FG325" s="10"/>
      <c r="FH325" s="10"/>
      <c r="FI325" s="10"/>
      <c r="FJ325" s="10"/>
      <c r="FK325" s="10"/>
      <c r="FL325" s="10"/>
      <c r="FM325" s="10"/>
      <c r="FN325" s="10"/>
      <c r="FO325" s="10"/>
      <c r="FP325" s="10"/>
      <c r="FQ325" s="10"/>
      <c r="FR325" s="10"/>
      <c r="FS325" s="10"/>
      <c r="FT325" s="10"/>
      <c r="FU325" s="10"/>
      <c r="FV325" s="10"/>
      <c r="FW325" s="10"/>
      <c r="FX325" s="10"/>
    </row>
    <row r="326" spans="2:180" s="8" customFormat="1">
      <c r="B326" s="1"/>
      <c r="C326" s="21"/>
      <c r="D326" s="44"/>
      <c r="E326" s="45"/>
      <c r="F326" s="45"/>
      <c r="G326" s="45"/>
      <c r="H326" s="45"/>
      <c r="I326" s="45"/>
      <c r="J326" s="10"/>
      <c r="K326" s="10"/>
      <c r="L326" s="10"/>
      <c r="M326" s="10"/>
      <c r="N326" s="10"/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  <c r="EV326" s="10"/>
      <c r="EW326" s="10"/>
      <c r="EX326" s="10"/>
      <c r="EY326" s="10"/>
      <c r="EZ326" s="10"/>
      <c r="FA326" s="10"/>
      <c r="FB326" s="10"/>
      <c r="FC326" s="10"/>
      <c r="FD326" s="10"/>
      <c r="FE326" s="10"/>
      <c r="FF326" s="10"/>
      <c r="FG326" s="10"/>
      <c r="FH326" s="10"/>
      <c r="FI326" s="10"/>
      <c r="FJ326" s="10"/>
      <c r="FK326" s="10"/>
      <c r="FL326" s="10"/>
      <c r="FM326" s="10"/>
      <c r="FN326" s="10"/>
      <c r="FO326" s="10"/>
      <c r="FP326" s="10"/>
      <c r="FQ326" s="10"/>
      <c r="FR326" s="10"/>
      <c r="FS326" s="10"/>
      <c r="FT326" s="10"/>
      <c r="FU326" s="10"/>
      <c r="FV326" s="10"/>
      <c r="FW326" s="10"/>
      <c r="FX326" s="10"/>
    </row>
    <row r="327" spans="2:180" s="8" customFormat="1">
      <c r="B327" s="1"/>
      <c r="C327" s="21"/>
      <c r="D327" s="44"/>
      <c r="E327" s="45"/>
      <c r="F327" s="45"/>
      <c r="G327" s="45"/>
      <c r="H327" s="45"/>
      <c r="I327" s="45"/>
      <c r="J327" s="10"/>
      <c r="K327" s="10"/>
      <c r="L327" s="10"/>
      <c r="M327" s="10"/>
      <c r="N327" s="10"/>
      <c r="O327" s="10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  <c r="EV327" s="10"/>
      <c r="EW327" s="10"/>
      <c r="EX327" s="10"/>
      <c r="EY327" s="10"/>
      <c r="EZ327" s="10"/>
      <c r="FA327" s="10"/>
      <c r="FB327" s="10"/>
      <c r="FC327" s="10"/>
      <c r="FD327" s="10"/>
      <c r="FE327" s="10"/>
      <c r="FF327" s="10"/>
      <c r="FG327" s="10"/>
      <c r="FH327" s="10"/>
      <c r="FI327" s="10"/>
      <c r="FJ327" s="10"/>
      <c r="FK327" s="10"/>
      <c r="FL327" s="10"/>
      <c r="FM327" s="10"/>
      <c r="FN327" s="10"/>
      <c r="FO327" s="10"/>
      <c r="FP327" s="10"/>
      <c r="FQ327" s="10"/>
      <c r="FR327" s="10"/>
      <c r="FS327" s="10"/>
      <c r="FT327" s="10"/>
      <c r="FU327" s="10"/>
      <c r="FV327" s="10"/>
      <c r="FW327" s="10"/>
      <c r="FX327" s="10"/>
    </row>
    <row r="328" spans="2:180" s="8" customFormat="1">
      <c r="B328" s="1"/>
      <c r="C328" s="21"/>
      <c r="D328" s="44"/>
      <c r="E328" s="45"/>
      <c r="F328" s="45"/>
      <c r="G328" s="45"/>
      <c r="H328" s="45"/>
      <c r="I328" s="45"/>
      <c r="J328" s="10"/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  <c r="EV328" s="10"/>
      <c r="EW328" s="10"/>
      <c r="EX328" s="10"/>
      <c r="EY328" s="10"/>
      <c r="EZ328" s="10"/>
      <c r="FA328" s="10"/>
      <c r="FB328" s="10"/>
      <c r="FC328" s="10"/>
      <c r="FD328" s="10"/>
      <c r="FE328" s="10"/>
      <c r="FF328" s="10"/>
      <c r="FG328" s="10"/>
      <c r="FH328" s="10"/>
      <c r="FI328" s="10"/>
      <c r="FJ328" s="10"/>
      <c r="FK328" s="10"/>
      <c r="FL328" s="10"/>
      <c r="FM328" s="10"/>
      <c r="FN328" s="10"/>
      <c r="FO328" s="10"/>
      <c r="FP328" s="10"/>
      <c r="FQ328" s="10"/>
      <c r="FR328" s="10"/>
      <c r="FS328" s="10"/>
      <c r="FT328" s="10"/>
      <c r="FU328" s="10"/>
      <c r="FV328" s="10"/>
      <c r="FW328" s="10"/>
      <c r="FX328" s="10"/>
    </row>
    <row r="329" spans="2:180" s="8" customFormat="1">
      <c r="B329" s="1"/>
      <c r="C329" s="21"/>
      <c r="D329" s="44"/>
      <c r="E329" s="45"/>
      <c r="F329" s="45"/>
      <c r="G329" s="45"/>
      <c r="H329" s="45"/>
      <c r="I329" s="45"/>
      <c r="J329" s="10"/>
      <c r="K329" s="10"/>
      <c r="L329" s="10"/>
      <c r="M329" s="10"/>
      <c r="N329" s="10"/>
      <c r="O329" s="10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  <c r="EV329" s="10"/>
      <c r="EW329" s="10"/>
      <c r="EX329" s="10"/>
      <c r="EY329" s="10"/>
      <c r="EZ329" s="10"/>
      <c r="FA329" s="10"/>
      <c r="FB329" s="10"/>
      <c r="FC329" s="10"/>
      <c r="FD329" s="10"/>
      <c r="FE329" s="10"/>
      <c r="FF329" s="10"/>
      <c r="FG329" s="10"/>
      <c r="FH329" s="10"/>
      <c r="FI329" s="10"/>
      <c r="FJ329" s="10"/>
      <c r="FK329" s="10"/>
      <c r="FL329" s="10"/>
      <c r="FM329" s="10"/>
      <c r="FN329" s="10"/>
      <c r="FO329" s="10"/>
      <c r="FP329" s="10"/>
      <c r="FQ329" s="10"/>
      <c r="FR329" s="10"/>
      <c r="FS329" s="10"/>
      <c r="FT329" s="10"/>
      <c r="FU329" s="10"/>
      <c r="FV329" s="10"/>
      <c r="FW329" s="10"/>
      <c r="FX329" s="10"/>
    </row>
    <row r="330" spans="2:180" s="8" customFormat="1">
      <c r="B330" s="1"/>
      <c r="C330" s="21"/>
      <c r="D330" s="44"/>
      <c r="E330" s="45"/>
      <c r="F330" s="45"/>
      <c r="G330" s="45"/>
      <c r="H330" s="45"/>
      <c r="I330" s="45"/>
      <c r="J330" s="10"/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  <c r="EV330" s="10"/>
      <c r="EW330" s="10"/>
      <c r="EX330" s="10"/>
      <c r="EY330" s="10"/>
      <c r="EZ330" s="10"/>
      <c r="FA330" s="10"/>
      <c r="FB330" s="10"/>
      <c r="FC330" s="10"/>
      <c r="FD330" s="10"/>
      <c r="FE330" s="10"/>
      <c r="FF330" s="10"/>
      <c r="FG330" s="10"/>
      <c r="FH330" s="10"/>
      <c r="FI330" s="10"/>
      <c r="FJ330" s="10"/>
      <c r="FK330" s="10"/>
      <c r="FL330" s="10"/>
      <c r="FM330" s="10"/>
      <c r="FN330" s="10"/>
      <c r="FO330" s="10"/>
      <c r="FP330" s="10"/>
      <c r="FQ330" s="10"/>
      <c r="FR330" s="10"/>
      <c r="FS330" s="10"/>
      <c r="FT330" s="10"/>
      <c r="FU330" s="10"/>
      <c r="FV330" s="10"/>
      <c r="FW330" s="10"/>
      <c r="FX330" s="10"/>
    </row>
    <row r="331" spans="2:180" s="8" customFormat="1">
      <c r="B331" s="1"/>
      <c r="C331" s="21"/>
      <c r="D331" s="44"/>
      <c r="E331" s="45"/>
      <c r="F331" s="45"/>
      <c r="G331" s="45"/>
      <c r="H331" s="45"/>
      <c r="I331" s="45"/>
      <c r="J331" s="10"/>
      <c r="K331" s="10"/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</row>
    <row r="332" spans="2:180" s="8" customFormat="1">
      <c r="B332" s="1"/>
      <c r="C332" s="21"/>
      <c r="D332" s="44"/>
      <c r="E332" s="45"/>
      <c r="F332" s="45"/>
      <c r="G332" s="45"/>
      <c r="H332" s="45"/>
      <c r="I332" s="45"/>
      <c r="J332" s="10"/>
      <c r="K332" s="10"/>
      <c r="L332" s="10"/>
      <c r="M332" s="10"/>
      <c r="N332" s="10"/>
      <c r="O332" s="10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  <c r="EV332" s="10"/>
      <c r="EW332" s="10"/>
      <c r="EX332" s="10"/>
      <c r="EY332" s="10"/>
      <c r="EZ332" s="10"/>
      <c r="FA332" s="10"/>
      <c r="FB332" s="10"/>
      <c r="FC332" s="10"/>
      <c r="FD332" s="10"/>
      <c r="FE332" s="10"/>
      <c r="FF332" s="10"/>
      <c r="FG332" s="10"/>
      <c r="FH332" s="10"/>
      <c r="FI332" s="10"/>
      <c r="FJ332" s="10"/>
      <c r="FK332" s="10"/>
      <c r="FL332" s="10"/>
      <c r="FM332" s="10"/>
      <c r="FN332" s="10"/>
      <c r="FO332" s="10"/>
      <c r="FP332" s="10"/>
      <c r="FQ332" s="10"/>
      <c r="FR332" s="10"/>
      <c r="FS332" s="10"/>
      <c r="FT332" s="10"/>
      <c r="FU332" s="10"/>
      <c r="FV332" s="10"/>
      <c r="FW332" s="10"/>
      <c r="FX332" s="10"/>
    </row>
    <row r="333" spans="2:180" s="8" customFormat="1">
      <c r="B333" s="1"/>
      <c r="C333" s="21"/>
      <c r="D333" s="44"/>
      <c r="E333" s="45"/>
      <c r="F333" s="45"/>
      <c r="G333" s="45"/>
      <c r="H333" s="45"/>
      <c r="I333" s="45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</row>
    <row r="334" spans="2:180" s="8" customFormat="1">
      <c r="B334" s="1"/>
      <c r="C334" s="21"/>
      <c r="D334" s="44"/>
      <c r="E334" s="45"/>
      <c r="F334" s="45"/>
      <c r="G334" s="45"/>
      <c r="H334" s="45"/>
      <c r="I334" s="45"/>
      <c r="J334" s="10"/>
      <c r="K334" s="10"/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</row>
    <row r="335" spans="2:180" s="8" customFormat="1">
      <c r="B335" s="1"/>
      <c r="C335" s="21"/>
      <c r="D335" s="44"/>
      <c r="E335" s="45"/>
      <c r="F335" s="45"/>
      <c r="G335" s="45"/>
      <c r="H335" s="45"/>
      <c r="I335" s="45"/>
      <c r="J335" s="10"/>
      <c r="K335" s="10"/>
      <c r="L335" s="10"/>
      <c r="M335" s="10"/>
      <c r="N335" s="10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  <c r="EV335" s="10"/>
      <c r="EW335" s="10"/>
      <c r="EX335" s="10"/>
      <c r="EY335" s="10"/>
      <c r="EZ335" s="10"/>
      <c r="FA335" s="10"/>
      <c r="FB335" s="10"/>
      <c r="FC335" s="10"/>
      <c r="FD335" s="10"/>
      <c r="FE335" s="10"/>
      <c r="FF335" s="10"/>
      <c r="FG335" s="10"/>
      <c r="FH335" s="10"/>
      <c r="FI335" s="10"/>
      <c r="FJ335" s="10"/>
      <c r="FK335" s="10"/>
      <c r="FL335" s="10"/>
      <c r="FM335" s="10"/>
      <c r="FN335" s="10"/>
      <c r="FO335" s="10"/>
      <c r="FP335" s="10"/>
      <c r="FQ335" s="10"/>
      <c r="FR335" s="10"/>
      <c r="FS335" s="10"/>
      <c r="FT335" s="10"/>
      <c r="FU335" s="10"/>
      <c r="FV335" s="10"/>
      <c r="FW335" s="10"/>
      <c r="FX335" s="10"/>
    </row>
    <row r="336" spans="2:180" s="8" customFormat="1">
      <c r="B336" s="1"/>
      <c r="C336" s="21"/>
      <c r="D336" s="44"/>
      <c r="E336" s="45"/>
      <c r="F336" s="45"/>
      <c r="G336" s="45"/>
      <c r="H336" s="45"/>
      <c r="I336" s="45"/>
      <c r="J336" s="10"/>
      <c r="K336" s="10"/>
      <c r="L336" s="10"/>
      <c r="M336" s="10"/>
      <c r="N336" s="10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  <c r="EV336" s="10"/>
      <c r="EW336" s="10"/>
      <c r="EX336" s="10"/>
      <c r="EY336" s="10"/>
      <c r="EZ336" s="10"/>
      <c r="FA336" s="10"/>
      <c r="FB336" s="10"/>
      <c r="FC336" s="10"/>
      <c r="FD336" s="10"/>
      <c r="FE336" s="10"/>
      <c r="FF336" s="10"/>
      <c r="FG336" s="10"/>
      <c r="FH336" s="10"/>
      <c r="FI336" s="10"/>
      <c r="FJ336" s="10"/>
      <c r="FK336" s="10"/>
      <c r="FL336" s="10"/>
      <c r="FM336" s="10"/>
      <c r="FN336" s="10"/>
      <c r="FO336" s="10"/>
      <c r="FP336" s="10"/>
      <c r="FQ336" s="10"/>
      <c r="FR336" s="10"/>
      <c r="FS336" s="10"/>
      <c r="FT336" s="10"/>
      <c r="FU336" s="10"/>
      <c r="FV336" s="10"/>
      <c r="FW336" s="10"/>
      <c r="FX336" s="10"/>
    </row>
    <row r="337" spans="2:180" s="8" customFormat="1">
      <c r="B337" s="1"/>
      <c r="C337" s="21"/>
      <c r="D337" s="44"/>
      <c r="E337" s="45"/>
      <c r="F337" s="45"/>
      <c r="G337" s="45"/>
      <c r="H337" s="45"/>
      <c r="I337" s="45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  <c r="EV337" s="10"/>
      <c r="EW337" s="10"/>
      <c r="EX337" s="10"/>
      <c r="EY337" s="10"/>
      <c r="EZ337" s="10"/>
      <c r="FA337" s="10"/>
      <c r="FB337" s="10"/>
      <c r="FC337" s="10"/>
      <c r="FD337" s="10"/>
      <c r="FE337" s="10"/>
      <c r="FF337" s="10"/>
      <c r="FG337" s="10"/>
      <c r="FH337" s="10"/>
      <c r="FI337" s="10"/>
      <c r="FJ337" s="10"/>
      <c r="FK337" s="10"/>
      <c r="FL337" s="10"/>
      <c r="FM337" s="10"/>
      <c r="FN337" s="10"/>
      <c r="FO337" s="10"/>
      <c r="FP337" s="10"/>
      <c r="FQ337" s="10"/>
      <c r="FR337" s="10"/>
      <c r="FS337" s="10"/>
      <c r="FT337" s="10"/>
      <c r="FU337" s="10"/>
      <c r="FV337" s="10"/>
      <c r="FW337" s="10"/>
      <c r="FX337" s="10"/>
    </row>
    <row r="338" spans="2:180" s="8" customFormat="1">
      <c r="B338" s="1"/>
      <c r="C338" s="21"/>
      <c r="D338" s="44"/>
      <c r="E338" s="45"/>
      <c r="F338" s="45"/>
      <c r="G338" s="45"/>
      <c r="H338" s="45"/>
      <c r="I338" s="45"/>
      <c r="J338" s="10"/>
      <c r="K338" s="10"/>
      <c r="L338" s="10"/>
      <c r="M338" s="10"/>
      <c r="N338" s="10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  <c r="EV338" s="10"/>
      <c r="EW338" s="10"/>
      <c r="EX338" s="10"/>
      <c r="EY338" s="10"/>
      <c r="EZ338" s="10"/>
      <c r="FA338" s="10"/>
      <c r="FB338" s="10"/>
      <c r="FC338" s="10"/>
      <c r="FD338" s="10"/>
      <c r="FE338" s="10"/>
      <c r="FF338" s="10"/>
      <c r="FG338" s="10"/>
      <c r="FH338" s="10"/>
      <c r="FI338" s="10"/>
      <c r="FJ338" s="10"/>
      <c r="FK338" s="10"/>
      <c r="FL338" s="10"/>
      <c r="FM338" s="10"/>
      <c r="FN338" s="10"/>
      <c r="FO338" s="10"/>
      <c r="FP338" s="10"/>
      <c r="FQ338" s="10"/>
      <c r="FR338" s="10"/>
      <c r="FS338" s="10"/>
      <c r="FT338" s="10"/>
      <c r="FU338" s="10"/>
      <c r="FV338" s="10"/>
      <c r="FW338" s="10"/>
      <c r="FX338" s="10"/>
    </row>
    <row r="339" spans="2:180" s="8" customFormat="1">
      <c r="B339" s="1"/>
      <c r="C339" s="21"/>
      <c r="D339" s="44"/>
      <c r="E339" s="45"/>
      <c r="F339" s="45"/>
      <c r="G339" s="45"/>
      <c r="H339" s="45"/>
      <c r="I339" s="45"/>
      <c r="J339" s="10"/>
      <c r="K339" s="10"/>
      <c r="L339" s="10"/>
      <c r="M339" s="10"/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  <c r="EV339" s="10"/>
      <c r="EW339" s="10"/>
      <c r="EX339" s="10"/>
      <c r="EY339" s="10"/>
      <c r="EZ339" s="10"/>
      <c r="FA339" s="10"/>
      <c r="FB339" s="10"/>
      <c r="FC339" s="10"/>
      <c r="FD339" s="10"/>
      <c r="FE339" s="10"/>
      <c r="FF339" s="10"/>
      <c r="FG339" s="10"/>
      <c r="FH339" s="10"/>
      <c r="FI339" s="10"/>
      <c r="FJ339" s="10"/>
      <c r="FK339" s="10"/>
      <c r="FL339" s="10"/>
      <c r="FM339" s="10"/>
      <c r="FN339" s="10"/>
      <c r="FO339" s="10"/>
      <c r="FP339" s="10"/>
      <c r="FQ339" s="10"/>
      <c r="FR339" s="10"/>
      <c r="FS339" s="10"/>
      <c r="FT339" s="10"/>
      <c r="FU339" s="10"/>
      <c r="FV339" s="10"/>
      <c r="FW339" s="10"/>
      <c r="FX339" s="10"/>
    </row>
    <row r="340" spans="2:180" s="8" customFormat="1">
      <c r="B340" s="1"/>
      <c r="C340" s="21"/>
      <c r="D340" s="44"/>
      <c r="E340" s="45"/>
      <c r="F340" s="45"/>
      <c r="G340" s="45"/>
      <c r="H340" s="45"/>
      <c r="I340" s="45"/>
      <c r="J340" s="10"/>
      <c r="K340" s="10"/>
      <c r="L340" s="10"/>
      <c r="M340" s="10"/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  <c r="EV340" s="10"/>
      <c r="EW340" s="10"/>
      <c r="EX340" s="10"/>
      <c r="EY340" s="10"/>
      <c r="EZ340" s="10"/>
      <c r="FA340" s="10"/>
      <c r="FB340" s="10"/>
      <c r="FC340" s="10"/>
      <c r="FD340" s="10"/>
      <c r="FE340" s="10"/>
      <c r="FF340" s="10"/>
      <c r="FG340" s="10"/>
      <c r="FH340" s="10"/>
      <c r="FI340" s="10"/>
      <c r="FJ340" s="10"/>
      <c r="FK340" s="10"/>
      <c r="FL340" s="10"/>
      <c r="FM340" s="10"/>
      <c r="FN340" s="10"/>
      <c r="FO340" s="10"/>
      <c r="FP340" s="10"/>
      <c r="FQ340" s="10"/>
      <c r="FR340" s="10"/>
      <c r="FS340" s="10"/>
      <c r="FT340" s="10"/>
      <c r="FU340" s="10"/>
      <c r="FV340" s="10"/>
      <c r="FW340" s="10"/>
      <c r="FX340" s="10"/>
    </row>
    <row r="341" spans="2:180" s="8" customFormat="1">
      <c r="B341" s="1"/>
      <c r="C341" s="21"/>
      <c r="D341" s="44"/>
      <c r="E341" s="45"/>
      <c r="F341" s="45"/>
      <c r="G341" s="45"/>
      <c r="H341" s="45"/>
      <c r="I341" s="45"/>
      <c r="J341" s="10"/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  <c r="EV341" s="10"/>
      <c r="EW341" s="10"/>
      <c r="EX341" s="10"/>
      <c r="EY341" s="10"/>
      <c r="EZ341" s="10"/>
      <c r="FA341" s="10"/>
      <c r="FB341" s="10"/>
      <c r="FC341" s="10"/>
      <c r="FD341" s="10"/>
      <c r="FE341" s="10"/>
      <c r="FF341" s="10"/>
      <c r="FG341" s="10"/>
      <c r="FH341" s="10"/>
      <c r="FI341" s="10"/>
      <c r="FJ341" s="10"/>
      <c r="FK341" s="10"/>
      <c r="FL341" s="10"/>
      <c r="FM341" s="10"/>
      <c r="FN341" s="10"/>
      <c r="FO341" s="10"/>
      <c r="FP341" s="10"/>
      <c r="FQ341" s="10"/>
      <c r="FR341" s="10"/>
      <c r="FS341" s="10"/>
      <c r="FT341" s="10"/>
      <c r="FU341" s="10"/>
      <c r="FV341" s="10"/>
      <c r="FW341" s="10"/>
      <c r="FX341" s="10"/>
    </row>
    <row r="342" spans="2:180" s="8" customFormat="1">
      <c r="B342" s="1"/>
      <c r="C342" s="21"/>
      <c r="D342" s="44"/>
      <c r="E342" s="45"/>
      <c r="F342" s="45"/>
      <c r="G342" s="45"/>
      <c r="H342" s="45"/>
      <c r="I342" s="45"/>
      <c r="J342" s="10"/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  <c r="EV342" s="10"/>
      <c r="EW342" s="10"/>
      <c r="EX342" s="10"/>
      <c r="EY342" s="10"/>
      <c r="EZ342" s="10"/>
      <c r="FA342" s="10"/>
      <c r="FB342" s="10"/>
      <c r="FC342" s="10"/>
      <c r="FD342" s="10"/>
      <c r="FE342" s="10"/>
      <c r="FF342" s="10"/>
      <c r="FG342" s="10"/>
      <c r="FH342" s="10"/>
      <c r="FI342" s="10"/>
      <c r="FJ342" s="10"/>
      <c r="FK342" s="10"/>
      <c r="FL342" s="10"/>
      <c r="FM342" s="10"/>
      <c r="FN342" s="10"/>
      <c r="FO342" s="10"/>
      <c r="FP342" s="10"/>
      <c r="FQ342" s="10"/>
      <c r="FR342" s="10"/>
      <c r="FS342" s="10"/>
      <c r="FT342" s="10"/>
      <c r="FU342" s="10"/>
      <c r="FV342" s="10"/>
      <c r="FW342" s="10"/>
      <c r="FX342" s="10"/>
    </row>
    <row r="343" spans="2:180" s="8" customFormat="1">
      <c r="B343" s="1"/>
      <c r="C343" s="21"/>
      <c r="D343" s="44"/>
      <c r="E343" s="45"/>
      <c r="F343" s="45"/>
      <c r="G343" s="45"/>
      <c r="H343" s="45"/>
      <c r="I343" s="45"/>
      <c r="J343" s="10"/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  <c r="EV343" s="10"/>
      <c r="EW343" s="10"/>
      <c r="EX343" s="10"/>
      <c r="EY343" s="10"/>
      <c r="EZ343" s="10"/>
      <c r="FA343" s="10"/>
      <c r="FB343" s="10"/>
      <c r="FC343" s="10"/>
      <c r="FD343" s="10"/>
      <c r="FE343" s="10"/>
      <c r="FF343" s="10"/>
      <c r="FG343" s="10"/>
      <c r="FH343" s="10"/>
      <c r="FI343" s="10"/>
      <c r="FJ343" s="10"/>
      <c r="FK343" s="10"/>
      <c r="FL343" s="10"/>
      <c r="FM343" s="10"/>
      <c r="FN343" s="10"/>
      <c r="FO343" s="10"/>
      <c r="FP343" s="10"/>
      <c r="FQ343" s="10"/>
      <c r="FR343" s="10"/>
      <c r="FS343" s="10"/>
      <c r="FT343" s="10"/>
      <c r="FU343" s="10"/>
      <c r="FV343" s="10"/>
      <c r="FW343" s="10"/>
      <c r="FX343" s="10"/>
    </row>
    <row r="344" spans="2:180" s="8" customFormat="1">
      <c r="B344" s="1"/>
      <c r="C344" s="21"/>
      <c r="D344" s="44"/>
      <c r="E344" s="45"/>
      <c r="F344" s="45"/>
      <c r="G344" s="45"/>
      <c r="H344" s="45"/>
      <c r="I344" s="45"/>
      <c r="J344" s="10"/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  <c r="EV344" s="10"/>
      <c r="EW344" s="10"/>
      <c r="EX344" s="10"/>
      <c r="EY344" s="10"/>
      <c r="EZ344" s="10"/>
      <c r="FA344" s="10"/>
      <c r="FB344" s="10"/>
      <c r="FC344" s="10"/>
      <c r="FD344" s="10"/>
      <c r="FE344" s="10"/>
      <c r="FF344" s="10"/>
      <c r="FG344" s="10"/>
      <c r="FH344" s="10"/>
      <c r="FI344" s="10"/>
      <c r="FJ344" s="10"/>
      <c r="FK344" s="10"/>
      <c r="FL344" s="10"/>
      <c r="FM344" s="10"/>
      <c r="FN344" s="10"/>
      <c r="FO344" s="10"/>
      <c r="FP344" s="10"/>
      <c r="FQ344" s="10"/>
      <c r="FR344" s="10"/>
      <c r="FS344" s="10"/>
      <c r="FT344" s="10"/>
      <c r="FU344" s="10"/>
      <c r="FV344" s="10"/>
      <c r="FW344" s="10"/>
      <c r="FX344" s="10"/>
    </row>
    <row r="345" spans="2:180" s="8" customFormat="1">
      <c r="B345" s="1"/>
      <c r="C345" s="21"/>
      <c r="D345" s="44"/>
      <c r="E345" s="45"/>
      <c r="F345" s="45"/>
      <c r="G345" s="45"/>
      <c r="H345" s="45"/>
      <c r="I345" s="45"/>
      <c r="J345" s="10"/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  <c r="EV345" s="10"/>
      <c r="EW345" s="10"/>
      <c r="EX345" s="10"/>
      <c r="EY345" s="10"/>
      <c r="EZ345" s="10"/>
      <c r="FA345" s="10"/>
      <c r="FB345" s="10"/>
      <c r="FC345" s="10"/>
      <c r="FD345" s="10"/>
      <c r="FE345" s="10"/>
      <c r="FF345" s="10"/>
      <c r="FG345" s="10"/>
      <c r="FH345" s="10"/>
      <c r="FI345" s="10"/>
      <c r="FJ345" s="10"/>
      <c r="FK345" s="10"/>
      <c r="FL345" s="10"/>
      <c r="FM345" s="10"/>
      <c r="FN345" s="10"/>
      <c r="FO345" s="10"/>
      <c r="FP345" s="10"/>
      <c r="FQ345" s="10"/>
      <c r="FR345" s="10"/>
      <c r="FS345" s="10"/>
      <c r="FT345" s="10"/>
      <c r="FU345" s="10"/>
      <c r="FV345" s="10"/>
      <c r="FW345" s="10"/>
      <c r="FX345" s="10"/>
    </row>
    <row r="346" spans="2:180" s="8" customFormat="1">
      <c r="B346" s="1"/>
      <c r="C346" s="21"/>
      <c r="D346" s="44"/>
      <c r="E346" s="45"/>
      <c r="F346" s="45"/>
      <c r="G346" s="45"/>
      <c r="H346" s="45"/>
      <c r="I346" s="45"/>
      <c r="J346" s="10"/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  <c r="EV346" s="10"/>
      <c r="EW346" s="10"/>
      <c r="EX346" s="10"/>
      <c r="EY346" s="10"/>
      <c r="EZ346" s="10"/>
      <c r="FA346" s="10"/>
      <c r="FB346" s="10"/>
      <c r="FC346" s="10"/>
      <c r="FD346" s="10"/>
      <c r="FE346" s="10"/>
      <c r="FF346" s="10"/>
      <c r="FG346" s="10"/>
      <c r="FH346" s="10"/>
      <c r="FI346" s="10"/>
      <c r="FJ346" s="10"/>
      <c r="FK346" s="10"/>
      <c r="FL346" s="10"/>
      <c r="FM346" s="10"/>
      <c r="FN346" s="10"/>
      <c r="FO346" s="10"/>
      <c r="FP346" s="10"/>
      <c r="FQ346" s="10"/>
      <c r="FR346" s="10"/>
      <c r="FS346" s="10"/>
      <c r="FT346" s="10"/>
      <c r="FU346" s="10"/>
      <c r="FV346" s="10"/>
      <c r="FW346" s="10"/>
      <c r="FX346" s="10"/>
    </row>
    <row r="347" spans="2:180" s="8" customFormat="1">
      <c r="B347" s="1"/>
      <c r="C347" s="21"/>
      <c r="D347" s="44"/>
      <c r="E347" s="45"/>
      <c r="F347" s="45"/>
      <c r="G347" s="45"/>
      <c r="H347" s="45"/>
      <c r="I347" s="45"/>
      <c r="J347" s="10"/>
      <c r="K347" s="10"/>
      <c r="L347" s="10"/>
      <c r="M347" s="10"/>
      <c r="N347" s="10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  <c r="EV347" s="10"/>
      <c r="EW347" s="10"/>
      <c r="EX347" s="10"/>
      <c r="EY347" s="10"/>
      <c r="EZ347" s="10"/>
      <c r="FA347" s="10"/>
      <c r="FB347" s="10"/>
      <c r="FC347" s="10"/>
      <c r="FD347" s="10"/>
      <c r="FE347" s="10"/>
      <c r="FF347" s="10"/>
      <c r="FG347" s="10"/>
      <c r="FH347" s="10"/>
      <c r="FI347" s="10"/>
      <c r="FJ347" s="10"/>
      <c r="FK347" s="10"/>
      <c r="FL347" s="10"/>
      <c r="FM347" s="10"/>
      <c r="FN347" s="10"/>
      <c r="FO347" s="10"/>
      <c r="FP347" s="10"/>
      <c r="FQ347" s="10"/>
      <c r="FR347" s="10"/>
      <c r="FS347" s="10"/>
      <c r="FT347" s="10"/>
      <c r="FU347" s="10"/>
      <c r="FV347" s="10"/>
      <c r="FW347" s="10"/>
      <c r="FX347" s="10"/>
    </row>
    <row r="348" spans="2:180" s="8" customFormat="1">
      <c r="B348" s="1"/>
      <c r="C348" s="21"/>
      <c r="D348" s="44"/>
      <c r="E348" s="45"/>
      <c r="F348" s="45"/>
      <c r="G348" s="45"/>
      <c r="H348" s="45"/>
      <c r="I348" s="45"/>
      <c r="J348" s="10"/>
      <c r="K348" s="10"/>
      <c r="L348" s="10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  <c r="EV348" s="10"/>
      <c r="EW348" s="10"/>
      <c r="EX348" s="10"/>
      <c r="EY348" s="10"/>
      <c r="EZ348" s="10"/>
      <c r="FA348" s="10"/>
      <c r="FB348" s="10"/>
      <c r="FC348" s="10"/>
      <c r="FD348" s="10"/>
      <c r="FE348" s="10"/>
      <c r="FF348" s="10"/>
      <c r="FG348" s="10"/>
      <c r="FH348" s="10"/>
      <c r="FI348" s="10"/>
      <c r="FJ348" s="10"/>
      <c r="FK348" s="10"/>
      <c r="FL348" s="10"/>
      <c r="FM348" s="10"/>
      <c r="FN348" s="10"/>
      <c r="FO348" s="10"/>
      <c r="FP348" s="10"/>
      <c r="FQ348" s="10"/>
      <c r="FR348" s="10"/>
      <c r="FS348" s="10"/>
      <c r="FT348" s="10"/>
      <c r="FU348" s="10"/>
      <c r="FV348" s="10"/>
      <c r="FW348" s="10"/>
      <c r="FX348" s="10"/>
    </row>
    <row r="349" spans="2:180" s="8" customFormat="1">
      <c r="B349" s="1"/>
      <c r="C349" s="21"/>
      <c r="D349" s="44"/>
      <c r="E349" s="45"/>
      <c r="F349" s="45"/>
      <c r="G349" s="45"/>
      <c r="H349" s="45"/>
      <c r="I349" s="45"/>
      <c r="J349" s="10"/>
      <c r="K349" s="10"/>
      <c r="L349" s="10"/>
      <c r="M349" s="10"/>
      <c r="N349" s="10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  <c r="EV349" s="10"/>
      <c r="EW349" s="10"/>
      <c r="EX349" s="10"/>
      <c r="EY349" s="10"/>
      <c r="EZ349" s="10"/>
      <c r="FA349" s="10"/>
      <c r="FB349" s="10"/>
      <c r="FC349" s="10"/>
      <c r="FD349" s="10"/>
      <c r="FE349" s="10"/>
      <c r="FF349" s="10"/>
      <c r="FG349" s="10"/>
      <c r="FH349" s="10"/>
      <c r="FI349" s="10"/>
      <c r="FJ349" s="10"/>
      <c r="FK349" s="10"/>
      <c r="FL349" s="10"/>
      <c r="FM349" s="10"/>
      <c r="FN349" s="10"/>
      <c r="FO349" s="10"/>
      <c r="FP349" s="10"/>
      <c r="FQ349" s="10"/>
      <c r="FR349" s="10"/>
      <c r="FS349" s="10"/>
      <c r="FT349" s="10"/>
      <c r="FU349" s="10"/>
      <c r="FV349" s="10"/>
      <c r="FW349" s="10"/>
      <c r="FX349" s="10"/>
    </row>
    <row r="350" spans="2:180" s="8" customFormat="1">
      <c r="B350" s="1"/>
      <c r="C350" s="21"/>
      <c r="D350" s="44"/>
      <c r="E350" s="45"/>
      <c r="F350" s="45"/>
      <c r="G350" s="45"/>
      <c r="H350" s="45"/>
      <c r="I350" s="45"/>
      <c r="J350" s="10"/>
      <c r="K350" s="10"/>
      <c r="L350" s="10"/>
      <c r="M350" s="10"/>
      <c r="N350" s="10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  <c r="EV350" s="10"/>
      <c r="EW350" s="10"/>
      <c r="EX350" s="10"/>
      <c r="EY350" s="10"/>
      <c r="EZ350" s="10"/>
      <c r="FA350" s="10"/>
      <c r="FB350" s="10"/>
      <c r="FC350" s="10"/>
      <c r="FD350" s="10"/>
      <c r="FE350" s="10"/>
      <c r="FF350" s="10"/>
      <c r="FG350" s="10"/>
      <c r="FH350" s="10"/>
      <c r="FI350" s="10"/>
      <c r="FJ350" s="10"/>
      <c r="FK350" s="10"/>
      <c r="FL350" s="10"/>
      <c r="FM350" s="10"/>
      <c r="FN350" s="10"/>
      <c r="FO350" s="10"/>
      <c r="FP350" s="10"/>
      <c r="FQ350" s="10"/>
      <c r="FR350" s="10"/>
      <c r="FS350" s="10"/>
      <c r="FT350" s="10"/>
      <c r="FU350" s="10"/>
      <c r="FV350" s="10"/>
      <c r="FW350" s="10"/>
      <c r="FX350" s="10"/>
    </row>
    <row r="351" spans="2:180" s="8" customFormat="1">
      <c r="B351" s="1"/>
      <c r="C351" s="21"/>
      <c r="D351" s="44"/>
      <c r="E351" s="45"/>
      <c r="F351" s="45"/>
      <c r="G351" s="45"/>
      <c r="H351" s="45"/>
      <c r="I351" s="45"/>
      <c r="J351" s="10"/>
      <c r="K351" s="10"/>
      <c r="L351" s="10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  <c r="EV351" s="10"/>
      <c r="EW351" s="10"/>
      <c r="EX351" s="10"/>
      <c r="EY351" s="10"/>
      <c r="EZ351" s="10"/>
      <c r="FA351" s="10"/>
      <c r="FB351" s="10"/>
      <c r="FC351" s="10"/>
      <c r="FD351" s="10"/>
      <c r="FE351" s="10"/>
      <c r="FF351" s="10"/>
      <c r="FG351" s="10"/>
      <c r="FH351" s="10"/>
      <c r="FI351" s="10"/>
      <c r="FJ351" s="10"/>
      <c r="FK351" s="10"/>
      <c r="FL351" s="10"/>
      <c r="FM351" s="10"/>
      <c r="FN351" s="10"/>
      <c r="FO351" s="10"/>
      <c r="FP351" s="10"/>
      <c r="FQ351" s="10"/>
      <c r="FR351" s="10"/>
      <c r="FS351" s="10"/>
      <c r="FT351" s="10"/>
      <c r="FU351" s="10"/>
      <c r="FV351" s="10"/>
      <c r="FW351" s="10"/>
      <c r="FX351" s="10"/>
    </row>
    <row r="352" spans="2:180" s="8" customFormat="1">
      <c r="B352" s="1"/>
      <c r="C352" s="21"/>
      <c r="D352" s="44"/>
      <c r="E352" s="45"/>
      <c r="F352" s="45"/>
      <c r="G352" s="45"/>
      <c r="H352" s="45"/>
      <c r="I352" s="45"/>
      <c r="J352" s="10"/>
      <c r="K352" s="10"/>
      <c r="L352" s="10"/>
      <c r="M352" s="10"/>
      <c r="N352" s="10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  <c r="EV352" s="10"/>
      <c r="EW352" s="10"/>
      <c r="EX352" s="10"/>
      <c r="EY352" s="10"/>
      <c r="EZ352" s="10"/>
      <c r="FA352" s="10"/>
      <c r="FB352" s="10"/>
      <c r="FC352" s="10"/>
      <c r="FD352" s="10"/>
      <c r="FE352" s="10"/>
      <c r="FF352" s="10"/>
      <c r="FG352" s="10"/>
      <c r="FH352" s="10"/>
      <c r="FI352" s="10"/>
      <c r="FJ352" s="10"/>
      <c r="FK352" s="10"/>
      <c r="FL352" s="10"/>
      <c r="FM352" s="10"/>
      <c r="FN352" s="10"/>
      <c r="FO352" s="10"/>
      <c r="FP352" s="10"/>
      <c r="FQ352" s="10"/>
      <c r="FR352" s="10"/>
      <c r="FS352" s="10"/>
      <c r="FT352" s="10"/>
      <c r="FU352" s="10"/>
      <c r="FV352" s="10"/>
      <c r="FW352" s="10"/>
      <c r="FX352" s="10"/>
    </row>
    <row r="353" spans="2:180" s="8" customFormat="1">
      <c r="B353" s="1"/>
      <c r="C353" s="21"/>
      <c r="D353" s="44"/>
      <c r="E353" s="45"/>
      <c r="F353" s="45"/>
      <c r="G353" s="45"/>
      <c r="H353" s="45"/>
      <c r="I353" s="45"/>
      <c r="J353" s="10"/>
      <c r="K353" s="10"/>
      <c r="L353" s="10"/>
      <c r="M353" s="10"/>
      <c r="N353" s="10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  <c r="EV353" s="10"/>
      <c r="EW353" s="10"/>
      <c r="EX353" s="10"/>
      <c r="EY353" s="10"/>
      <c r="EZ353" s="10"/>
      <c r="FA353" s="10"/>
      <c r="FB353" s="10"/>
      <c r="FC353" s="10"/>
      <c r="FD353" s="10"/>
      <c r="FE353" s="10"/>
      <c r="FF353" s="10"/>
      <c r="FG353" s="10"/>
      <c r="FH353" s="10"/>
      <c r="FI353" s="10"/>
      <c r="FJ353" s="10"/>
      <c r="FK353" s="10"/>
      <c r="FL353" s="10"/>
      <c r="FM353" s="10"/>
      <c r="FN353" s="10"/>
      <c r="FO353" s="10"/>
      <c r="FP353" s="10"/>
      <c r="FQ353" s="10"/>
      <c r="FR353" s="10"/>
      <c r="FS353" s="10"/>
      <c r="FT353" s="10"/>
      <c r="FU353" s="10"/>
      <c r="FV353" s="10"/>
      <c r="FW353" s="10"/>
      <c r="FX353" s="10"/>
    </row>
    <row r="354" spans="2:180" s="8" customFormat="1">
      <c r="B354" s="1"/>
      <c r="C354" s="21"/>
      <c r="D354" s="44"/>
      <c r="E354" s="45"/>
      <c r="F354" s="45"/>
      <c r="G354" s="45"/>
      <c r="H354" s="45"/>
      <c r="I354" s="45"/>
      <c r="J354" s="10"/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  <c r="EV354" s="10"/>
      <c r="EW354" s="10"/>
      <c r="EX354" s="10"/>
      <c r="EY354" s="10"/>
      <c r="EZ354" s="10"/>
      <c r="FA354" s="10"/>
      <c r="FB354" s="10"/>
      <c r="FC354" s="10"/>
      <c r="FD354" s="10"/>
      <c r="FE354" s="10"/>
      <c r="FF354" s="10"/>
      <c r="FG354" s="10"/>
      <c r="FH354" s="10"/>
      <c r="FI354" s="10"/>
      <c r="FJ354" s="10"/>
      <c r="FK354" s="10"/>
      <c r="FL354" s="10"/>
      <c r="FM354" s="10"/>
      <c r="FN354" s="10"/>
      <c r="FO354" s="10"/>
      <c r="FP354" s="10"/>
      <c r="FQ354" s="10"/>
      <c r="FR354" s="10"/>
      <c r="FS354" s="10"/>
      <c r="FT354" s="10"/>
      <c r="FU354" s="10"/>
      <c r="FV354" s="10"/>
      <c r="FW354" s="10"/>
      <c r="FX354" s="10"/>
    </row>
    <row r="355" spans="2:180" s="8" customFormat="1">
      <c r="B355" s="1"/>
      <c r="C355" s="21"/>
      <c r="D355" s="44"/>
      <c r="E355" s="45"/>
      <c r="F355" s="45"/>
      <c r="G355" s="45"/>
      <c r="H355" s="45"/>
      <c r="I355" s="45"/>
      <c r="J355" s="10"/>
      <c r="K355" s="10"/>
      <c r="L355" s="10"/>
      <c r="M355" s="10"/>
      <c r="N355" s="10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  <c r="EV355" s="10"/>
      <c r="EW355" s="10"/>
      <c r="EX355" s="10"/>
      <c r="EY355" s="10"/>
      <c r="EZ355" s="10"/>
      <c r="FA355" s="10"/>
      <c r="FB355" s="10"/>
      <c r="FC355" s="10"/>
      <c r="FD355" s="10"/>
      <c r="FE355" s="10"/>
      <c r="FF355" s="10"/>
      <c r="FG355" s="10"/>
      <c r="FH355" s="10"/>
      <c r="FI355" s="10"/>
      <c r="FJ355" s="10"/>
      <c r="FK355" s="10"/>
      <c r="FL355" s="10"/>
      <c r="FM355" s="10"/>
      <c r="FN355" s="10"/>
      <c r="FO355" s="10"/>
      <c r="FP355" s="10"/>
      <c r="FQ355" s="10"/>
      <c r="FR355" s="10"/>
      <c r="FS355" s="10"/>
      <c r="FT355" s="10"/>
      <c r="FU355" s="10"/>
      <c r="FV355" s="10"/>
      <c r="FW355" s="10"/>
      <c r="FX355" s="10"/>
    </row>
    <row r="356" spans="2:180" s="8" customFormat="1">
      <c r="B356" s="1"/>
      <c r="C356" s="21"/>
      <c r="D356" s="44"/>
      <c r="E356" s="45"/>
      <c r="F356" s="45"/>
      <c r="G356" s="45"/>
      <c r="H356" s="45"/>
      <c r="I356" s="45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  <c r="EV356" s="10"/>
      <c r="EW356" s="10"/>
      <c r="EX356" s="10"/>
      <c r="EY356" s="10"/>
      <c r="EZ356" s="10"/>
      <c r="FA356" s="10"/>
      <c r="FB356" s="10"/>
      <c r="FC356" s="10"/>
      <c r="FD356" s="10"/>
      <c r="FE356" s="10"/>
      <c r="FF356" s="10"/>
      <c r="FG356" s="10"/>
      <c r="FH356" s="10"/>
      <c r="FI356" s="10"/>
      <c r="FJ356" s="10"/>
      <c r="FK356" s="10"/>
      <c r="FL356" s="10"/>
      <c r="FM356" s="10"/>
      <c r="FN356" s="10"/>
      <c r="FO356" s="10"/>
      <c r="FP356" s="10"/>
      <c r="FQ356" s="10"/>
      <c r="FR356" s="10"/>
      <c r="FS356" s="10"/>
      <c r="FT356" s="10"/>
      <c r="FU356" s="10"/>
      <c r="FV356" s="10"/>
      <c r="FW356" s="10"/>
      <c r="FX356" s="10"/>
    </row>
    <row r="357" spans="2:180" s="8" customFormat="1">
      <c r="B357" s="1"/>
      <c r="C357" s="21"/>
      <c r="D357" s="44"/>
      <c r="E357" s="45"/>
      <c r="F357" s="45"/>
      <c r="G357" s="45"/>
      <c r="H357" s="45"/>
      <c r="I357" s="45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  <c r="EV357" s="10"/>
      <c r="EW357" s="10"/>
      <c r="EX357" s="10"/>
      <c r="EY357" s="10"/>
      <c r="EZ357" s="10"/>
      <c r="FA357" s="10"/>
      <c r="FB357" s="10"/>
      <c r="FC357" s="10"/>
      <c r="FD357" s="10"/>
      <c r="FE357" s="10"/>
      <c r="FF357" s="10"/>
      <c r="FG357" s="10"/>
      <c r="FH357" s="10"/>
      <c r="FI357" s="10"/>
      <c r="FJ357" s="10"/>
      <c r="FK357" s="10"/>
      <c r="FL357" s="10"/>
      <c r="FM357" s="10"/>
      <c r="FN357" s="10"/>
      <c r="FO357" s="10"/>
      <c r="FP357" s="10"/>
      <c r="FQ357" s="10"/>
      <c r="FR357" s="10"/>
      <c r="FS357" s="10"/>
      <c r="FT357" s="10"/>
      <c r="FU357" s="10"/>
      <c r="FV357" s="10"/>
      <c r="FW357" s="10"/>
      <c r="FX357" s="10"/>
    </row>
    <row r="358" spans="2:180" s="8" customFormat="1">
      <c r="B358" s="1"/>
      <c r="C358" s="21"/>
      <c r="D358" s="44"/>
      <c r="E358" s="45"/>
      <c r="F358" s="45"/>
      <c r="G358" s="45"/>
      <c r="H358" s="45"/>
      <c r="I358" s="45"/>
      <c r="J358" s="10"/>
      <c r="K358" s="10"/>
      <c r="L358" s="10"/>
      <c r="M358" s="10"/>
      <c r="N358" s="10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  <c r="EV358" s="10"/>
      <c r="EW358" s="10"/>
      <c r="EX358" s="10"/>
      <c r="EY358" s="10"/>
      <c r="EZ358" s="10"/>
      <c r="FA358" s="10"/>
      <c r="FB358" s="10"/>
      <c r="FC358" s="10"/>
      <c r="FD358" s="10"/>
      <c r="FE358" s="10"/>
      <c r="FF358" s="10"/>
      <c r="FG358" s="10"/>
      <c r="FH358" s="10"/>
      <c r="FI358" s="10"/>
      <c r="FJ358" s="10"/>
      <c r="FK358" s="10"/>
      <c r="FL358" s="10"/>
      <c r="FM358" s="10"/>
      <c r="FN358" s="10"/>
      <c r="FO358" s="10"/>
      <c r="FP358" s="10"/>
      <c r="FQ358" s="10"/>
      <c r="FR358" s="10"/>
      <c r="FS358" s="10"/>
      <c r="FT358" s="10"/>
      <c r="FU358" s="10"/>
      <c r="FV358" s="10"/>
      <c r="FW358" s="10"/>
      <c r="FX358" s="10"/>
    </row>
    <row r="359" spans="2:180" s="8" customFormat="1">
      <c r="B359" s="1"/>
      <c r="C359" s="21"/>
      <c r="D359" s="44"/>
      <c r="E359" s="45"/>
      <c r="F359" s="45"/>
      <c r="G359" s="45"/>
      <c r="H359" s="45"/>
      <c r="I359" s="45"/>
      <c r="J359" s="10"/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  <c r="EV359" s="10"/>
      <c r="EW359" s="10"/>
      <c r="EX359" s="10"/>
      <c r="EY359" s="10"/>
      <c r="EZ359" s="10"/>
      <c r="FA359" s="10"/>
      <c r="FB359" s="10"/>
      <c r="FC359" s="10"/>
      <c r="FD359" s="10"/>
      <c r="FE359" s="10"/>
      <c r="FF359" s="10"/>
      <c r="FG359" s="10"/>
      <c r="FH359" s="10"/>
      <c r="FI359" s="10"/>
      <c r="FJ359" s="10"/>
      <c r="FK359" s="10"/>
      <c r="FL359" s="10"/>
      <c r="FM359" s="10"/>
      <c r="FN359" s="10"/>
      <c r="FO359" s="10"/>
      <c r="FP359" s="10"/>
      <c r="FQ359" s="10"/>
      <c r="FR359" s="10"/>
      <c r="FS359" s="10"/>
      <c r="FT359" s="10"/>
      <c r="FU359" s="10"/>
      <c r="FV359" s="10"/>
      <c r="FW359" s="10"/>
      <c r="FX359" s="10"/>
    </row>
    <row r="360" spans="2:180" s="8" customFormat="1">
      <c r="B360" s="1"/>
      <c r="C360" s="21"/>
      <c r="D360" s="44"/>
      <c r="E360" s="45"/>
      <c r="F360" s="45"/>
      <c r="G360" s="45"/>
      <c r="H360" s="45"/>
      <c r="I360" s="45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  <c r="EV360" s="10"/>
      <c r="EW360" s="10"/>
      <c r="EX360" s="10"/>
      <c r="EY360" s="10"/>
      <c r="EZ360" s="10"/>
      <c r="FA360" s="10"/>
      <c r="FB360" s="10"/>
      <c r="FC360" s="10"/>
      <c r="FD360" s="10"/>
      <c r="FE360" s="10"/>
      <c r="FF360" s="10"/>
      <c r="FG360" s="10"/>
      <c r="FH360" s="10"/>
      <c r="FI360" s="10"/>
      <c r="FJ360" s="10"/>
      <c r="FK360" s="10"/>
      <c r="FL360" s="10"/>
      <c r="FM360" s="10"/>
      <c r="FN360" s="10"/>
      <c r="FO360" s="10"/>
      <c r="FP360" s="10"/>
      <c r="FQ360" s="10"/>
      <c r="FR360" s="10"/>
      <c r="FS360" s="10"/>
      <c r="FT360" s="10"/>
      <c r="FU360" s="10"/>
      <c r="FV360" s="10"/>
      <c r="FW360" s="10"/>
      <c r="FX360" s="10"/>
    </row>
    <row r="361" spans="2:180" s="8" customFormat="1">
      <c r="B361" s="1"/>
      <c r="C361" s="21"/>
      <c r="D361" s="44"/>
      <c r="E361" s="45"/>
      <c r="F361" s="45"/>
      <c r="G361" s="45"/>
      <c r="H361" s="45"/>
      <c r="I361" s="45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  <c r="EV361" s="10"/>
      <c r="EW361" s="10"/>
      <c r="EX361" s="10"/>
      <c r="EY361" s="10"/>
      <c r="EZ361" s="10"/>
      <c r="FA361" s="10"/>
      <c r="FB361" s="10"/>
      <c r="FC361" s="10"/>
      <c r="FD361" s="10"/>
      <c r="FE361" s="10"/>
      <c r="FF361" s="10"/>
      <c r="FG361" s="10"/>
      <c r="FH361" s="10"/>
      <c r="FI361" s="10"/>
      <c r="FJ361" s="10"/>
      <c r="FK361" s="10"/>
      <c r="FL361" s="10"/>
      <c r="FM361" s="10"/>
      <c r="FN361" s="10"/>
      <c r="FO361" s="10"/>
      <c r="FP361" s="10"/>
      <c r="FQ361" s="10"/>
      <c r="FR361" s="10"/>
      <c r="FS361" s="10"/>
      <c r="FT361" s="10"/>
      <c r="FU361" s="10"/>
      <c r="FV361" s="10"/>
      <c r="FW361" s="10"/>
      <c r="FX361" s="10"/>
    </row>
    <row r="362" spans="2:180" s="8" customFormat="1">
      <c r="B362" s="1"/>
      <c r="C362" s="21"/>
      <c r="D362" s="44"/>
      <c r="E362" s="45"/>
      <c r="F362" s="45"/>
      <c r="G362" s="45"/>
      <c r="H362" s="45"/>
      <c r="I362" s="45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  <c r="EV362" s="10"/>
      <c r="EW362" s="10"/>
      <c r="EX362" s="10"/>
      <c r="EY362" s="10"/>
      <c r="EZ362" s="10"/>
      <c r="FA362" s="10"/>
      <c r="FB362" s="10"/>
      <c r="FC362" s="10"/>
      <c r="FD362" s="10"/>
      <c r="FE362" s="10"/>
      <c r="FF362" s="10"/>
      <c r="FG362" s="10"/>
      <c r="FH362" s="10"/>
      <c r="FI362" s="10"/>
      <c r="FJ362" s="10"/>
      <c r="FK362" s="10"/>
      <c r="FL362" s="10"/>
      <c r="FM362" s="10"/>
      <c r="FN362" s="10"/>
      <c r="FO362" s="10"/>
      <c r="FP362" s="10"/>
      <c r="FQ362" s="10"/>
      <c r="FR362" s="10"/>
      <c r="FS362" s="10"/>
      <c r="FT362" s="10"/>
      <c r="FU362" s="10"/>
      <c r="FV362" s="10"/>
      <c r="FW362" s="10"/>
      <c r="FX362" s="10"/>
    </row>
    <row r="363" spans="2:180" s="8" customFormat="1">
      <c r="B363" s="1"/>
      <c r="C363" s="21"/>
      <c r="D363" s="44"/>
      <c r="E363" s="45"/>
      <c r="F363" s="45"/>
      <c r="G363" s="45"/>
      <c r="H363" s="45"/>
      <c r="I363" s="45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  <c r="EV363" s="10"/>
      <c r="EW363" s="10"/>
      <c r="EX363" s="10"/>
      <c r="EY363" s="10"/>
      <c r="EZ363" s="10"/>
      <c r="FA363" s="10"/>
      <c r="FB363" s="10"/>
      <c r="FC363" s="10"/>
      <c r="FD363" s="10"/>
      <c r="FE363" s="10"/>
      <c r="FF363" s="10"/>
      <c r="FG363" s="10"/>
      <c r="FH363" s="10"/>
      <c r="FI363" s="10"/>
      <c r="FJ363" s="10"/>
      <c r="FK363" s="10"/>
      <c r="FL363" s="10"/>
      <c r="FM363" s="10"/>
      <c r="FN363" s="10"/>
      <c r="FO363" s="10"/>
      <c r="FP363" s="10"/>
      <c r="FQ363" s="10"/>
      <c r="FR363" s="10"/>
      <c r="FS363" s="10"/>
      <c r="FT363" s="10"/>
      <c r="FU363" s="10"/>
      <c r="FV363" s="10"/>
      <c r="FW363" s="10"/>
      <c r="FX363" s="10"/>
    </row>
    <row r="364" spans="2:180" s="8" customFormat="1">
      <c r="B364" s="1"/>
      <c r="C364" s="21"/>
      <c r="D364" s="44"/>
      <c r="E364" s="45"/>
      <c r="F364" s="45"/>
      <c r="G364" s="45"/>
      <c r="H364" s="45"/>
      <c r="I364" s="45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  <c r="EV364" s="10"/>
      <c r="EW364" s="10"/>
      <c r="EX364" s="10"/>
      <c r="EY364" s="10"/>
      <c r="EZ364" s="10"/>
      <c r="FA364" s="10"/>
      <c r="FB364" s="10"/>
      <c r="FC364" s="10"/>
      <c r="FD364" s="10"/>
      <c r="FE364" s="10"/>
      <c r="FF364" s="10"/>
      <c r="FG364" s="10"/>
      <c r="FH364" s="10"/>
      <c r="FI364" s="10"/>
      <c r="FJ364" s="10"/>
      <c r="FK364" s="10"/>
      <c r="FL364" s="10"/>
      <c r="FM364" s="10"/>
      <c r="FN364" s="10"/>
      <c r="FO364" s="10"/>
      <c r="FP364" s="10"/>
      <c r="FQ364" s="10"/>
      <c r="FR364" s="10"/>
      <c r="FS364" s="10"/>
      <c r="FT364" s="10"/>
      <c r="FU364" s="10"/>
      <c r="FV364" s="10"/>
      <c r="FW364" s="10"/>
      <c r="FX364" s="10"/>
    </row>
    <row r="365" spans="2:180" s="8" customFormat="1">
      <c r="B365" s="1"/>
      <c r="C365" s="21"/>
      <c r="D365" s="44"/>
      <c r="E365" s="45"/>
      <c r="F365" s="45"/>
      <c r="G365" s="45"/>
      <c r="H365" s="45"/>
      <c r="I365" s="45"/>
      <c r="J365" s="10"/>
      <c r="K365" s="10"/>
      <c r="L365" s="10"/>
      <c r="M365" s="10"/>
      <c r="N365" s="10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  <c r="EV365" s="10"/>
      <c r="EW365" s="10"/>
      <c r="EX365" s="10"/>
      <c r="EY365" s="10"/>
      <c r="EZ365" s="10"/>
      <c r="FA365" s="10"/>
      <c r="FB365" s="10"/>
      <c r="FC365" s="10"/>
      <c r="FD365" s="10"/>
      <c r="FE365" s="10"/>
      <c r="FF365" s="10"/>
      <c r="FG365" s="10"/>
      <c r="FH365" s="10"/>
      <c r="FI365" s="10"/>
      <c r="FJ365" s="10"/>
      <c r="FK365" s="10"/>
      <c r="FL365" s="10"/>
      <c r="FM365" s="10"/>
      <c r="FN365" s="10"/>
      <c r="FO365" s="10"/>
      <c r="FP365" s="10"/>
      <c r="FQ365" s="10"/>
      <c r="FR365" s="10"/>
      <c r="FS365" s="10"/>
      <c r="FT365" s="10"/>
      <c r="FU365" s="10"/>
      <c r="FV365" s="10"/>
      <c r="FW365" s="10"/>
      <c r="FX365" s="10"/>
    </row>
    <row r="366" spans="2:180" s="8" customFormat="1">
      <c r="B366" s="1"/>
      <c r="C366" s="21"/>
      <c r="D366" s="44"/>
      <c r="E366" s="45"/>
      <c r="F366" s="45"/>
      <c r="G366" s="45"/>
      <c r="H366" s="45"/>
      <c r="I366" s="45"/>
      <c r="J366" s="10"/>
      <c r="K366" s="10"/>
      <c r="L366" s="10"/>
      <c r="M366" s="10"/>
      <c r="N366" s="10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  <c r="EV366" s="10"/>
      <c r="EW366" s="10"/>
      <c r="EX366" s="10"/>
      <c r="EY366" s="10"/>
      <c r="EZ366" s="10"/>
      <c r="FA366" s="10"/>
      <c r="FB366" s="10"/>
      <c r="FC366" s="10"/>
      <c r="FD366" s="10"/>
      <c r="FE366" s="10"/>
      <c r="FF366" s="10"/>
      <c r="FG366" s="10"/>
      <c r="FH366" s="10"/>
      <c r="FI366" s="10"/>
      <c r="FJ366" s="10"/>
      <c r="FK366" s="10"/>
      <c r="FL366" s="10"/>
      <c r="FM366" s="10"/>
      <c r="FN366" s="10"/>
      <c r="FO366" s="10"/>
      <c r="FP366" s="10"/>
      <c r="FQ366" s="10"/>
      <c r="FR366" s="10"/>
      <c r="FS366" s="10"/>
      <c r="FT366" s="10"/>
      <c r="FU366" s="10"/>
      <c r="FV366" s="10"/>
      <c r="FW366" s="10"/>
      <c r="FX366" s="10"/>
    </row>
    <row r="367" spans="2:180" s="8" customFormat="1">
      <c r="B367" s="1"/>
      <c r="C367" s="21"/>
      <c r="D367" s="44"/>
      <c r="E367" s="45"/>
      <c r="F367" s="45"/>
      <c r="G367" s="45"/>
      <c r="H367" s="45"/>
      <c r="I367" s="45"/>
      <c r="J367" s="10"/>
      <c r="K367" s="10"/>
      <c r="L367" s="10"/>
      <c r="M367" s="10"/>
      <c r="N367" s="10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  <c r="EV367" s="10"/>
      <c r="EW367" s="10"/>
      <c r="EX367" s="10"/>
      <c r="EY367" s="10"/>
      <c r="EZ367" s="10"/>
      <c r="FA367" s="10"/>
      <c r="FB367" s="10"/>
      <c r="FC367" s="10"/>
      <c r="FD367" s="10"/>
      <c r="FE367" s="10"/>
      <c r="FF367" s="10"/>
      <c r="FG367" s="10"/>
      <c r="FH367" s="10"/>
      <c r="FI367" s="10"/>
      <c r="FJ367" s="10"/>
      <c r="FK367" s="10"/>
      <c r="FL367" s="10"/>
      <c r="FM367" s="10"/>
      <c r="FN367" s="10"/>
      <c r="FO367" s="10"/>
      <c r="FP367" s="10"/>
      <c r="FQ367" s="10"/>
      <c r="FR367" s="10"/>
      <c r="FS367" s="10"/>
      <c r="FT367" s="10"/>
      <c r="FU367" s="10"/>
      <c r="FV367" s="10"/>
      <c r="FW367" s="10"/>
      <c r="FX367" s="10"/>
    </row>
    <row r="368" spans="2:180" s="8" customFormat="1">
      <c r="B368" s="1"/>
      <c r="C368" s="21"/>
      <c r="D368" s="44"/>
      <c r="E368" s="45"/>
      <c r="F368" s="45"/>
      <c r="G368" s="45"/>
      <c r="H368" s="45"/>
      <c r="I368" s="45"/>
      <c r="J368" s="10"/>
      <c r="K368" s="10"/>
      <c r="L368" s="10"/>
      <c r="M368" s="10"/>
      <c r="N368" s="10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  <c r="EV368" s="10"/>
      <c r="EW368" s="10"/>
      <c r="EX368" s="10"/>
      <c r="EY368" s="10"/>
      <c r="EZ368" s="10"/>
      <c r="FA368" s="10"/>
      <c r="FB368" s="10"/>
      <c r="FC368" s="10"/>
      <c r="FD368" s="10"/>
      <c r="FE368" s="10"/>
      <c r="FF368" s="10"/>
      <c r="FG368" s="10"/>
      <c r="FH368" s="10"/>
      <c r="FI368" s="10"/>
      <c r="FJ368" s="10"/>
      <c r="FK368" s="10"/>
      <c r="FL368" s="10"/>
      <c r="FM368" s="10"/>
      <c r="FN368" s="10"/>
      <c r="FO368" s="10"/>
      <c r="FP368" s="10"/>
      <c r="FQ368" s="10"/>
      <c r="FR368" s="10"/>
      <c r="FS368" s="10"/>
      <c r="FT368" s="10"/>
      <c r="FU368" s="10"/>
      <c r="FV368" s="10"/>
      <c r="FW368" s="10"/>
      <c r="FX368" s="10"/>
    </row>
    <row r="369" spans="2:180" s="8" customFormat="1">
      <c r="B369" s="1"/>
      <c r="C369" s="21"/>
      <c r="D369" s="44"/>
      <c r="E369" s="45"/>
      <c r="F369" s="45"/>
      <c r="G369" s="45"/>
      <c r="H369" s="45"/>
      <c r="I369" s="45"/>
      <c r="J369" s="10"/>
      <c r="K369" s="10"/>
      <c r="L369" s="10"/>
      <c r="M369" s="10"/>
      <c r="N369" s="10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  <c r="EV369" s="10"/>
      <c r="EW369" s="10"/>
      <c r="EX369" s="10"/>
      <c r="EY369" s="10"/>
      <c r="EZ369" s="10"/>
      <c r="FA369" s="10"/>
      <c r="FB369" s="10"/>
      <c r="FC369" s="10"/>
      <c r="FD369" s="10"/>
      <c r="FE369" s="10"/>
      <c r="FF369" s="10"/>
      <c r="FG369" s="10"/>
      <c r="FH369" s="10"/>
      <c r="FI369" s="10"/>
      <c r="FJ369" s="10"/>
      <c r="FK369" s="10"/>
      <c r="FL369" s="10"/>
      <c r="FM369" s="10"/>
      <c r="FN369" s="10"/>
      <c r="FO369" s="10"/>
      <c r="FP369" s="10"/>
      <c r="FQ369" s="10"/>
      <c r="FR369" s="10"/>
      <c r="FS369" s="10"/>
      <c r="FT369" s="10"/>
      <c r="FU369" s="10"/>
      <c r="FV369" s="10"/>
      <c r="FW369" s="10"/>
      <c r="FX369" s="10"/>
    </row>
    <row r="370" spans="2:180" s="8" customFormat="1">
      <c r="B370" s="1"/>
      <c r="C370" s="21"/>
      <c r="D370" s="44"/>
      <c r="E370" s="45"/>
      <c r="F370" s="45"/>
      <c r="G370" s="45"/>
      <c r="H370" s="45"/>
      <c r="I370" s="45"/>
      <c r="J370" s="10"/>
      <c r="K370" s="10"/>
      <c r="L370" s="10"/>
      <c r="M370" s="10"/>
      <c r="N370" s="10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  <c r="EV370" s="10"/>
      <c r="EW370" s="10"/>
      <c r="EX370" s="10"/>
      <c r="EY370" s="10"/>
      <c r="EZ370" s="10"/>
      <c r="FA370" s="10"/>
      <c r="FB370" s="10"/>
      <c r="FC370" s="10"/>
      <c r="FD370" s="10"/>
      <c r="FE370" s="10"/>
      <c r="FF370" s="10"/>
      <c r="FG370" s="10"/>
      <c r="FH370" s="10"/>
      <c r="FI370" s="10"/>
      <c r="FJ370" s="10"/>
      <c r="FK370" s="10"/>
      <c r="FL370" s="10"/>
      <c r="FM370" s="10"/>
      <c r="FN370" s="10"/>
      <c r="FO370" s="10"/>
      <c r="FP370" s="10"/>
      <c r="FQ370" s="10"/>
      <c r="FR370" s="10"/>
      <c r="FS370" s="10"/>
      <c r="FT370" s="10"/>
      <c r="FU370" s="10"/>
      <c r="FV370" s="10"/>
      <c r="FW370" s="10"/>
      <c r="FX370" s="10"/>
    </row>
    <row r="371" spans="2:180" s="8" customFormat="1">
      <c r="B371" s="1"/>
      <c r="C371" s="21"/>
      <c r="D371" s="44"/>
      <c r="E371" s="45"/>
      <c r="F371" s="45"/>
      <c r="G371" s="45"/>
      <c r="H371" s="45"/>
      <c r="I371" s="45"/>
      <c r="J371" s="10"/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  <c r="EV371" s="10"/>
      <c r="EW371" s="10"/>
      <c r="EX371" s="10"/>
      <c r="EY371" s="10"/>
      <c r="EZ371" s="10"/>
      <c r="FA371" s="10"/>
      <c r="FB371" s="10"/>
      <c r="FC371" s="10"/>
      <c r="FD371" s="10"/>
      <c r="FE371" s="10"/>
      <c r="FF371" s="10"/>
      <c r="FG371" s="10"/>
      <c r="FH371" s="10"/>
      <c r="FI371" s="10"/>
      <c r="FJ371" s="10"/>
      <c r="FK371" s="10"/>
      <c r="FL371" s="10"/>
      <c r="FM371" s="10"/>
      <c r="FN371" s="10"/>
      <c r="FO371" s="10"/>
      <c r="FP371" s="10"/>
      <c r="FQ371" s="10"/>
      <c r="FR371" s="10"/>
      <c r="FS371" s="10"/>
      <c r="FT371" s="10"/>
      <c r="FU371" s="10"/>
      <c r="FV371" s="10"/>
      <c r="FW371" s="10"/>
      <c r="FX371" s="10"/>
    </row>
    <row r="372" spans="2:180" s="8" customFormat="1">
      <c r="B372" s="1"/>
      <c r="C372" s="21"/>
      <c r="D372" s="44"/>
      <c r="E372" s="45"/>
      <c r="F372" s="45"/>
      <c r="G372" s="45"/>
      <c r="H372" s="45"/>
      <c r="I372" s="45"/>
      <c r="J372" s="10"/>
      <c r="K372" s="10"/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  <c r="EV372" s="10"/>
      <c r="EW372" s="10"/>
      <c r="EX372" s="10"/>
      <c r="EY372" s="10"/>
      <c r="EZ372" s="10"/>
      <c r="FA372" s="10"/>
      <c r="FB372" s="10"/>
      <c r="FC372" s="10"/>
      <c r="FD372" s="10"/>
      <c r="FE372" s="10"/>
      <c r="FF372" s="10"/>
      <c r="FG372" s="10"/>
      <c r="FH372" s="10"/>
      <c r="FI372" s="10"/>
      <c r="FJ372" s="10"/>
      <c r="FK372" s="10"/>
      <c r="FL372" s="10"/>
      <c r="FM372" s="10"/>
      <c r="FN372" s="10"/>
      <c r="FO372" s="10"/>
      <c r="FP372" s="10"/>
      <c r="FQ372" s="10"/>
      <c r="FR372" s="10"/>
      <c r="FS372" s="10"/>
      <c r="FT372" s="10"/>
      <c r="FU372" s="10"/>
      <c r="FV372" s="10"/>
      <c r="FW372" s="10"/>
      <c r="FX372" s="10"/>
    </row>
    <row r="373" spans="2:180" s="8" customFormat="1">
      <c r="B373" s="1"/>
      <c r="C373" s="21"/>
      <c r="D373" s="44"/>
      <c r="E373" s="45"/>
      <c r="F373" s="45"/>
      <c r="G373" s="45"/>
      <c r="H373" s="45"/>
      <c r="I373" s="45"/>
      <c r="J373" s="10"/>
      <c r="K373" s="10"/>
      <c r="L373" s="10"/>
      <c r="M373" s="10"/>
      <c r="N373" s="10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  <c r="EV373" s="10"/>
      <c r="EW373" s="10"/>
      <c r="EX373" s="10"/>
      <c r="EY373" s="10"/>
      <c r="EZ373" s="10"/>
      <c r="FA373" s="10"/>
      <c r="FB373" s="10"/>
      <c r="FC373" s="10"/>
      <c r="FD373" s="10"/>
      <c r="FE373" s="10"/>
      <c r="FF373" s="10"/>
      <c r="FG373" s="10"/>
      <c r="FH373" s="10"/>
      <c r="FI373" s="10"/>
      <c r="FJ373" s="10"/>
      <c r="FK373" s="10"/>
      <c r="FL373" s="10"/>
      <c r="FM373" s="10"/>
      <c r="FN373" s="10"/>
      <c r="FO373" s="10"/>
      <c r="FP373" s="10"/>
      <c r="FQ373" s="10"/>
      <c r="FR373" s="10"/>
      <c r="FS373" s="10"/>
      <c r="FT373" s="10"/>
      <c r="FU373" s="10"/>
      <c r="FV373" s="10"/>
      <c r="FW373" s="10"/>
      <c r="FX373" s="10"/>
    </row>
    <row r="374" spans="2:180" s="8" customFormat="1">
      <c r="B374" s="1"/>
      <c r="C374" s="21"/>
      <c r="D374" s="44"/>
      <c r="E374" s="45"/>
      <c r="F374" s="45"/>
      <c r="G374" s="45"/>
      <c r="H374" s="45"/>
      <c r="I374" s="45"/>
      <c r="J374" s="10"/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  <c r="EV374" s="10"/>
      <c r="EW374" s="10"/>
      <c r="EX374" s="10"/>
      <c r="EY374" s="10"/>
      <c r="EZ374" s="10"/>
      <c r="FA374" s="10"/>
      <c r="FB374" s="10"/>
      <c r="FC374" s="10"/>
      <c r="FD374" s="10"/>
      <c r="FE374" s="10"/>
      <c r="FF374" s="10"/>
      <c r="FG374" s="10"/>
      <c r="FH374" s="10"/>
      <c r="FI374" s="10"/>
      <c r="FJ374" s="10"/>
      <c r="FK374" s="10"/>
      <c r="FL374" s="10"/>
      <c r="FM374" s="10"/>
      <c r="FN374" s="10"/>
      <c r="FO374" s="10"/>
      <c r="FP374" s="10"/>
      <c r="FQ374" s="10"/>
      <c r="FR374" s="10"/>
      <c r="FS374" s="10"/>
      <c r="FT374" s="10"/>
      <c r="FU374" s="10"/>
      <c r="FV374" s="10"/>
      <c r="FW374" s="10"/>
      <c r="FX374" s="10"/>
    </row>
    <row r="375" spans="2:180" s="8" customFormat="1">
      <c r="B375" s="1"/>
      <c r="C375" s="21"/>
      <c r="D375" s="44"/>
      <c r="E375" s="45"/>
      <c r="F375" s="45"/>
      <c r="G375" s="45"/>
      <c r="H375" s="45"/>
      <c r="I375" s="45"/>
      <c r="J375" s="10"/>
      <c r="K375" s="10"/>
      <c r="L375" s="10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  <c r="EV375" s="10"/>
      <c r="EW375" s="10"/>
      <c r="EX375" s="10"/>
      <c r="EY375" s="10"/>
      <c r="EZ375" s="10"/>
      <c r="FA375" s="10"/>
      <c r="FB375" s="10"/>
      <c r="FC375" s="10"/>
      <c r="FD375" s="10"/>
      <c r="FE375" s="10"/>
      <c r="FF375" s="10"/>
      <c r="FG375" s="10"/>
      <c r="FH375" s="10"/>
      <c r="FI375" s="10"/>
      <c r="FJ375" s="10"/>
      <c r="FK375" s="10"/>
      <c r="FL375" s="10"/>
      <c r="FM375" s="10"/>
      <c r="FN375" s="10"/>
      <c r="FO375" s="10"/>
      <c r="FP375" s="10"/>
      <c r="FQ375" s="10"/>
      <c r="FR375" s="10"/>
      <c r="FS375" s="10"/>
      <c r="FT375" s="10"/>
      <c r="FU375" s="10"/>
      <c r="FV375" s="10"/>
      <c r="FW375" s="10"/>
      <c r="FX375" s="10"/>
    </row>
    <row r="376" spans="2:180" s="8" customFormat="1">
      <c r="B376" s="1"/>
      <c r="C376" s="21"/>
      <c r="D376" s="44"/>
      <c r="E376" s="45"/>
      <c r="F376" s="45"/>
      <c r="G376" s="45"/>
      <c r="H376" s="45"/>
      <c r="I376" s="45"/>
      <c r="J376" s="10"/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  <c r="EV376" s="10"/>
      <c r="EW376" s="10"/>
      <c r="EX376" s="10"/>
      <c r="EY376" s="10"/>
      <c r="EZ376" s="10"/>
      <c r="FA376" s="10"/>
      <c r="FB376" s="10"/>
      <c r="FC376" s="10"/>
      <c r="FD376" s="10"/>
      <c r="FE376" s="10"/>
      <c r="FF376" s="10"/>
      <c r="FG376" s="10"/>
      <c r="FH376" s="10"/>
      <c r="FI376" s="10"/>
      <c r="FJ376" s="10"/>
      <c r="FK376" s="10"/>
      <c r="FL376" s="10"/>
      <c r="FM376" s="10"/>
      <c r="FN376" s="10"/>
      <c r="FO376" s="10"/>
      <c r="FP376" s="10"/>
      <c r="FQ376" s="10"/>
      <c r="FR376" s="10"/>
      <c r="FS376" s="10"/>
      <c r="FT376" s="10"/>
      <c r="FU376" s="10"/>
      <c r="FV376" s="10"/>
      <c r="FW376" s="10"/>
      <c r="FX376" s="10"/>
    </row>
    <row r="377" spans="2:180" s="8" customFormat="1">
      <c r="B377" s="1"/>
      <c r="C377" s="21"/>
      <c r="D377" s="44"/>
      <c r="E377" s="45"/>
      <c r="F377" s="45"/>
      <c r="G377" s="45"/>
      <c r="H377" s="45"/>
      <c r="I377" s="45"/>
      <c r="J377" s="10"/>
      <c r="K377" s="10"/>
      <c r="L377" s="10"/>
      <c r="M377" s="10"/>
      <c r="N377" s="10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  <c r="EV377" s="10"/>
      <c r="EW377" s="10"/>
      <c r="EX377" s="10"/>
      <c r="EY377" s="10"/>
      <c r="EZ377" s="10"/>
      <c r="FA377" s="10"/>
      <c r="FB377" s="10"/>
      <c r="FC377" s="10"/>
      <c r="FD377" s="10"/>
      <c r="FE377" s="10"/>
      <c r="FF377" s="10"/>
      <c r="FG377" s="10"/>
      <c r="FH377" s="10"/>
      <c r="FI377" s="10"/>
      <c r="FJ377" s="10"/>
      <c r="FK377" s="10"/>
      <c r="FL377" s="10"/>
      <c r="FM377" s="10"/>
      <c r="FN377" s="10"/>
      <c r="FO377" s="10"/>
      <c r="FP377" s="10"/>
      <c r="FQ377" s="10"/>
      <c r="FR377" s="10"/>
      <c r="FS377" s="10"/>
      <c r="FT377" s="10"/>
      <c r="FU377" s="10"/>
      <c r="FV377" s="10"/>
      <c r="FW377" s="10"/>
      <c r="FX377" s="10"/>
    </row>
    <row r="378" spans="2:180" s="8" customFormat="1">
      <c r="B378" s="1"/>
      <c r="C378" s="21"/>
      <c r="D378" s="44"/>
      <c r="E378" s="45"/>
      <c r="F378" s="45"/>
      <c r="G378" s="45"/>
      <c r="H378" s="45"/>
      <c r="I378" s="45"/>
      <c r="J378" s="10"/>
      <c r="K378" s="10"/>
      <c r="L378" s="10"/>
      <c r="M378" s="10"/>
      <c r="N378" s="10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  <c r="EX378" s="10"/>
      <c r="EY378" s="10"/>
      <c r="EZ378" s="10"/>
      <c r="FA378" s="10"/>
      <c r="FB378" s="10"/>
      <c r="FC378" s="10"/>
      <c r="FD378" s="10"/>
      <c r="FE378" s="10"/>
      <c r="FF378" s="10"/>
      <c r="FG378" s="10"/>
      <c r="FH378" s="10"/>
      <c r="FI378" s="10"/>
      <c r="FJ378" s="10"/>
      <c r="FK378" s="10"/>
      <c r="FL378" s="10"/>
      <c r="FM378" s="10"/>
      <c r="FN378" s="10"/>
      <c r="FO378" s="10"/>
      <c r="FP378" s="10"/>
      <c r="FQ378" s="10"/>
      <c r="FR378" s="10"/>
      <c r="FS378" s="10"/>
      <c r="FT378" s="10"/>
      <c r="FU378" s="10"/>
      <c r="FV378" s="10"/>
      <c r="FW378" s="10"/>
      <c r="FX378" s="10"/>
    </row>
    <row r="379" spans="2:180" s="8" customFormat="1">
      <c r="B379" s="1"/>
      <c r="C379" s="21"/>
      <c r="D379" s="44"/>
      <c r="E379" s="45"/>
      <c r="F379" s="45"/>
      <c r="G379" s="45"/>
      <c r="H379" s="45"/>
      <c r="I379" s="45"/>
      <c r="J379" s="10"/>
      <c r="K379" s="10"/>
      <c r="L379" s="10"/>
      <c r="M379" s="10"/>
      <c r="N379" s="10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  <c r="EX379" s="10"/>
      <c r="EY379" s="10"/>
      <c r="EZ379" s="10"/>
      <c r="FA379" s="10"/>
      <c r="FB379" s="10"/>
      <c r="FC379" s="10"/>
      <c r="FD379" s="10"/>
      <c r="FE379" s="10"/>
      <c r="FF379" s="10"/>
      <c r="FG379" s="10"/>
      <c r="FH379" s="10"/>
      <c r="FI379" s="10"/>
      <c r="FJ379" s="10"/>
      <c r="FK379" s="10"/>
      <c r="FL379" s="10"/>
      <c r="FM379" s="10"/>
      <c r="FN379" s="10"/>
      <c r="FO379" s="10"/>
      <c r="FP379" s="10"/>
      <c r="FQ379" s="10"/>
      <c r="FR379" s="10"/>
      <c r="FS379" s="10"/>
      <c r="FT379" s="10"/>
      <c r="FU379" s="10"/>
      <c r="FV379" s="10"/>
      <c r="FW379" s="10"/>
      <c r="FX379" s="10"/>
    </row>
    <row r="380" spans="2:180" s="8" customFormat="1">
      <c r="B380" s="1"/>
      <c r="C380" s="21"/>
      <c r="D380" s="44"/>
      <c r="E380" s="45"/>
      <c r="F380" s="45"/>
      <c r="G380" s="45"/>
      <c r="H380" s="45"/>
      <c r="I380" s="45"/>
      <c r="J380" s="10"/>
      <c r="K380" s="10"/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</row>
  </sheetData>
  <mergeCells count="4">
    <mergeCell ref="B40:E40"/>
    <mergeCell ref="B9:H9"/>
    <mergeCell ref="B30:E30"/>
    <mergeCell ref="B20:E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O1317"/>
  <sheetViews>
    <sheetView zoomScaleNormal="100" workbookViewId="0">
      <pane ySplit="5" topLeftCell="A6" activePane="bottomLeft" state="frozen"/>
      <selection pane="bottomLeft" activeCell="A6" sqref="A6"/>
    </sheetView>
  </sheetViews>
  <sheetFormatPr defaultColWidth="9.15234375" defaultRowHeight="14.6"/>
  <cols>
    <col min="1" max="1" width="4" style="5" customWidth="1"/>
    <col min="2" max="2" width="28.23046875" style="11" bestFit="1" customWidth="1"/>
    <col min="3" max="3" width="15.15234375" style="11" bestFit="1" customWidth="1"/>
    <col min="4" max="4" width="12.15234375" style="11" bestFit="1" customWidth="1"/>
    <col min="5" max="5" width="8.15234375" style="238" bestFit="1" customWidth="1"/>
    <col min="6" max="6" width="8.53515625" style="238" customWidth="1"/>
    <col min="7" max="7" width="8" style="266" bestFit="1" customWidth="1"/>
    <col min="8" max="8" width="10" style="267" bestFit="1" customWidth="1"/>
    <col min="9" max="9" width="12.53515625" style="263" bestFit="1" customWidth="1"/>
    <col min="10" max="10" width="9.69140625" style="101" customWidth="1"/>
    <col min="11" max="11" width="19.15234375" style="57" bestFit="1" customWidth="1"/>
    <col min="12" max="12" width="20.69140625" style="57" customWidth="1"/>
    <col min="13" max="13" width="10.15234375" style="5" bestFit="1" customWidth="1"/>
    <col min="14" max="14" width="30.15234375" style="5" bestFit="1" customWidth="1"/>
    <col min="15" max="16384" width="9.15234375" style="5"/>
  </cols>
  <sheetData>
    <row r="1" spans="2:15" s="4" customFormat="1" ht="23.15">
      <c r="B1" s="2" t="s">
        <v>61</v>
      </c>
      <c r="C1" s="2"/>
      <c r="D1" s="85"/>
      <c r="E1" s="24"/>
      <c r="F1" s="24"/>
      <c r="G1" s="28"/>
      <c r="H1" s="92"/>
      <c r="I1" s="224"/>
      <c r="J1" s="101"/>
      <c r="K1" s="30"/>
      <c r="L1" s="30"/>
      <c r="M1" s="5"/>
    </row>
    <row r="2" spans="2:15" s="4" customFormat="1" ht="26.25" customHeight="1">
      <c r="B2" s="29" t="s">
        <v>26</v>
      </c>
      <c r="C2" s="29"/>
      <c r="D2" s="85"/>
      <c r="E2" s="24"/>
      <c r="F2" s="24"/>
      <c r="G2" s="28"/>
      <c r="H2" s="92"/>
      <c r="I2" s="224"/>
      <c r="J2" s="101"/>
      <c r="K2" s="30"/>
      <c r="L2" s="30"/>
      <c r="M2" s="5"/>
    </row>
    <row r="3" spans="2:15" s="4" customFormat="1" ht="15.75" customHeight="1">
      <c r="B3" s="5"/>
      <c r="C3" s="5"/>
      <c r="E3" s="24"/>
      <c r="F3" s="24"/>
      <c r="G3" s="28"/>
      <c r="H3" s="92"/>
      <c r="I3" s="224"/>
      <c r="J3" s="101"/>
      <c r="K3" s="30"/>
      <c r="L3" s="30"/>
      <c r="M3" s="5"/>
    </row>
    <row r="4" spans="2:15" s="4" customFormat="1">
      <c r="B4" s="277"/>
      <c r="C4" s="278"/>
      <c r="D4" s="299" t="s">
        <v>4</v>
      </c>
      <c r="E4" s="299"/>
      <c r="F4" s="299"/>
      <c r="G4" s="299"/>
      <c r="H4" s="299"/>
      <c r="I4" s="299"/>
      <c r="J4" s="299"/>
      <c r="K4" s="279"/>
      <c r="L4" s="59"/>
      <c r="M4" s="25"/>
    </row>
    <row r="5" spans="2:15" s="4" customFormat="1" ht="29.15">
      <c r="B5" s="280" t="s">
        <v>37</v>
      </c>
      <c r="C5" s="281" t="s">
        <v>27</v>
      </c>
      <c r="D5" s="281"/>
      <c r="E5" s="282" t="s">
        <v>5</v>
      </c>
      <c r="F5" s="282" t="s">
        <v>19</v>
      </c>
      <c r="G5" s="283" t="s">
        <v>18</v>
      </c>
      <c r="H5" s="284" t="s">
        <v>6</v>
      </c>
      <c r="I5" s="285" t="s">
        <v>7</v>
      </c>
      <c r="J5" s="286" t="s">
        <v>28</v>
      </c>
      <c r="K5" s="287" t="s">
        <v>24</v>
      </c>
      <c r="L5" s="60"/>
      <c r="M5" s="26"/>
    </row>
    <row r="6" spans="2:15" s="4" customFormat="1">
      <c r="B6" s="62" t="s">
        <v>25</v>
      </c>
      <c r="C6" s="61" t="s">
        <v>23</v>
      </c>
      <c r="D6" s="13">
        <v>44718</v>
      </c>
      <c r="E6" s="256" t="s">
        <v>1334</v>
      </c>
      <c r="F6" s="255" t="s">
        <v>381</v>
      </c>
      <c r="G6" s="258">
        <v>63</v>
      </c>
      <c r="H6" s="264">
        <v>25.5</v>
      </c>
      <c r="I6" s="260">
        <v>1606.5</v>
      </c>
      <c r="J6" s="261" t="s">
        <v>12</v>
      </c>
      <c r="K6" s="254" t="s">
        <v>876</v>
      </c>
      <c r="L6" s="57"/>
      <c r="M6" s="5"/>
      <c r="O6" s="27"/>
    </row>
    <row r="7" spans="2:15" s="4" customFormat="1">
      <c r="B7" s="62" t="s">
        <v>25</v>
      </c>
      <c r="C7" s="61" t="s">
        <v>23</v>
      </c>
      <c r="D7" s="13">
        <v>44718</v>
      </c>
      <c r="E7" s="256" t="s">
        <v>1335</v>
      </c>
      <c r="F7" s="255" t="s">
        <v>381</v>
      </c>
      <c r="G7" s="258">
        <v>57</v>
      </c>
      <c r="H7" s="264">
        <v>25.5</v>
      </c>
      <c r="I7" s="260">
        <v>1453.5</v>
      </c>
      <c r="J7" s="261" t="s">
        <v>12</v>
      </c>
      <c r="K7" s="254" t="s">
        <v>877</v>
      </c>
      <c r="L7" s="57"/>
      <c r="M7" s="5"/>
      <c r="O7" s="27"/>
    </row>
    <row r="8" spans="2:15" s="4" customFormat="1">
      <c r="B8" s="62" t="s">
        <v>25</v>
      </c>
      <c r="C8" s="61" t="s">
        <v>23</v>
      </c>
      <c r="D8" s="13">
        <v>44718</v>
      </c>
      <c r="E8" s="256" t="s">
        <v>1336</v>
      </c>
      <c r="F8" s="255" t="s">
        <v>381</v>
      </c>
      <c r="G8" s="258">
        <v>29</v>
      </c>
      <c r="H8" s="264">
        <v>25.5</v>
      </c>
      <c r="I8" s="260">
        <v>739.5</v>
      </c>
      <c r="J8" s="261" t="s">
        <v>12</v>
      </c>
      <c r="K8" s="254" t="s">
        <v>878</v>
      </c>
      <c r="L8" s="57"/>
      <c r="M8" s="5"/>
      <c r="O8" s="27"/>
    </row>
    <row r="9" spans="2:15" s="4" customFormat="1">
      <c r="B9" s="62" t="s">
        <v>25</v>
      </c>
      <c r="C9" s="61" t="s">
        <v>23</v>
      </c>
      <c r="D9" s="13">
        <v>44718</v>
      </c>
      <c r="E9" s="256" t="s">
        <v>1336</v>
      </c>
      <c r="F9" s="255" t="s">
        <v>381</v>
      </c>
      <c r="G9" s="258">
        <v>22</v>
      </c>
      <c r="H9" s="264">
        <v>25.5</v>
      </c>
      <c r="I9" s="260">
        <v>561</v>
      </c>
      <c r="J9" s="261" t="s">
        <v>12</v>
      </c>
      <c r="K9" s="254" t="s">
        <v>879</v>
      </c>
      <c r="L9" s="57"/>
      <c r="M9" s="5"/>
      <c r="O9" s="27"/>
    </row>
    <row r="10" spans="2:15" s="4" customFormat="1">
      <c r="B10" s="62" t="s">
        <v>25</v>
      </c>
      <c r="C10" s="61" t="s">
        <v>23</v>
      </c>
      <c r="D10" s="13">
        <v>44718</v>
      </c>
      <c r="E10" s="256" t="s">
        <v>1337</v>
      </c>
      <c r="F10" s="255" t="s">
        <v>381</v>
      </c>
      <c r="G10" s="258">
        <v>50</v>
      </c>
      <c r="H10" s="264">
        <v>25.5</v>
      </c>
      <c r="I10" s="260">
        <v>1275</v>
      </c>
      <c r="J10" s="261" t="s">
        <v>12</v>
      </c>
      <c r="K10" s="254" t="s">
        <v>880</v>
      </c>
      <c r="L10" s="57"/>
      <c r="M10" s="5"/>
      <c r="O10" s="27"/>
    </row>
    <row r="11" spans="2:15" s="4" customFormat="1">
      <c r="B11" s="62" t="s">
        <v>25</v>
      </c>
      <c r="C11" s="61" t="s">
        <v>23</v>
      </c>
      <c r="D11" s="13">
        <v>44718</v>
      </c>
      <c r="E11" s="256" t="s">
        <v>1338</v>
      </c>
      <c r="F11" s="255" t="s">
        <v>381</v>
      </c>
      <c r="G11" s="258">
        <v>50</v>
      </c>
      <c r="H11" s="264">
        <v>25.5</v>
      </c>
      <c r="I11" s="260">
        <v>1275</v>
      </c>
      <c r="J11" s="261" t="s">
        <v>12</v>
      </c>
      <c r="K11" s="254" t="s">
        <v>881</v>
      </c>
      <c r="L11" s="57"/>
      <c r="M11" s="5"/>
      <c r="O11" s="27"/>
    </row>
    <row r="12" spans="2:15" s="4" customFormat="1">
      <c r="B12" s="62" t="s">
        <v>25</v>
      </c>
      <c r="C12" s="61" t="s">
        <v>23</v>
      </c>
      <c r="D12" s="13">
        <v>44718</v>
      </c>
      <c r="E12" s="256" t="s">
        <v>1339</v>
      </c>
      <c r="F12" s="255" t="s">
        <v>381</v>
      </c>
      <c r="G12" s="258">
        <v>63</v>
      </c>
      <c r="H12" s="264">
        <v>25.45</v>
      </c>
      <c r="I12" s="260">
        <v>1603.35</v>
      </c>
      <c r="J12" s="261" t="s">
        <v>12</v>
      </c>
      <c r="K12" s="254" t="s">
        <v>882</v>
      </c>
      <c r="L12" s="57"/>
      <c r="M12" s="5"/>
      <c r="O12" s="27"/>
    </row>
    <row r="13" spans="2:15" s="4" customFormat="1">
      <c r="B13" s="62" t="s">
        <v>25</v>
      </c>
      <c r="C13" s="61" t="s">
        <v>23</v>
      </c>
      <c r="D13" s="13">
        <v>44718</v>
      </c>
      <c r="E13" s="256" t="s">
        <v>1339</v>
      </c>
      <c r="F13" s="255" t="s">
        <v>381</v>
      </c>
      <c r="G13" s="258">
        <v>104</v>
      </c>
      <c r="H13" s="264">
        <v>25.45</v>
      </c>
      <c r="I13" s="260">
        <v>2646.7999999999997</v>
      </c>
      <c r="J13" s="261" t="s">
        <v>12</v>
      </c>
      <c r="K13" s="254" t="s">
        <v>883</v>
      </c>
      <c r="L13" s="57"/>
      <c r="M13" s="5"/>
      <c r="O13" s="27"/>
    </row>
    <row r="14" spans="2:15" s="4" customFormat="1">
      <c r="B14" s="62" t="s">
        <v>25</v>
      </c>
      <c r="C14" s="61" t="s">
        <v>23</v>
      </c>
      <c r="D14" s="13">
        <v>44718</v>
      </c>
      <c r="E14" s="256" t="s">
        <v>1339</v>
      </c>
      <c r="F14" s="255" t="s">
        <v>381</v>
      </c>
      <c r="G14" s="258">
        <v>63</v>
      </c>
      <c r="H14" s="264">
        <v>25.45</v>
      </c>
      <c r="I14" s="260">
        <v>1603.35</v>
      </c>
      <c r="J14" s="261" t="s">
        <v>12</v>
      </c>
      <c r="K14" s="254" t="s">
        <v>884</v>
      </c>
      <c r="L14" s="57"/>
      <c r="M14" s="5"/>
      <c r="O14" s="27"/>
    </row>
    <row r="15" spans="2:15" s="4" customFormat="1">
      <c r="B15" s="62" t="s">
        <v>25</v>
      </c>
      <c r="C15" s="61" t="s">
        <v>23</v>
      </c>
      <c r="D15" s="13">
        <v>44718</v>
      </c>
      <c r="E15" s="256" t="s">
        <v>1339</v>
      </c>
      <c r="F15" s="255" t="s">
        <v>381</v>
      </c>
      <c r="G15" s="258">
        <v>9</v>
      </c>
      <c r="H15" s="264">
        <v>25.45</v>
      </c>
      <c r="I15" s="260">
        <v>229.04999999999998</v>
      </c>
      <c r="J15" s="261" t="s">
        <v>12</v>
      </c>
      <c r="K15" s="254" t="s">
        <v>885</v>
      </c>
      <c r="L15" s="57"/>
      <c r="M15" s="5"/>
      <c r="O15" s="27"/>
    </row>
    <row r="16" spans="2:15" s="4" customFormat="1">
      <c r="B16" s="62" t="s">
        <v>25</v>
      </c>
      <c r="C16" s="61" t="s">
        <v>23</v>
      </c>
      <c r="D16" s="13">
        <v>44718</v>
      </c>
      <c r="E16" s="256" t="s">
        <v>1339</v>
      </c>
      <c r="F16" s="255" t="s">
        <v>381</v>
      </c>
      <c r="G16" s="258">
        <v>63</v>
      </c>
      <c r="H16" s="264">
        <v>25.45</v>
      </c>
      <c r="I16" s="260">
        <v>1603.35</v>
      </c>
      <c r="J16" s="261" t="s">
        <v>12</v>
      </c>
      <c r="K16" s="254" t="s">
        <v>886</v>
      </c>
      <c r="L16" s="57"/>
      <c r="M16" s="5"/>
      <c r="O16" s="27"/>
    </row>
    <row r="17" spans="2:15" s="4" customFormat="1">
      <c r="B17" s="62" t="s">
        <v>25</v>
      </c>
      <c r="C17" s="61" t="s">
        <v>23</v>
      </c>
      <c r="D17" s="13">
        <v>44718</v>
      </c>
      <c r="E17" s="256" t="s">
        <v>1339</v>
      </c>
      <c r="F17" s="255" t="s">
        <v>381</v>
      </c>
      <c r="G17" s="258">
        <v>63</v>
      </c>
      <c r="H17" s="264">
        <v>25.45</v>
      </c>
      <c r="I17" s="260">
        <v>1603.35</v>
      </c>
      <c r="J17" s="261" t="s">
        <v>12</v>
      </c>
      <c r="K17" s="254" t="s">
        <v>887</v>
      </c>
      <c r="L17" s="57"/>
      <c r="M17" s="5"/>
      <c r="O17" s="27"/>
    </row>
    <row r="18" spans="2:15" s="4" customFormat="1">
      <c r="B18" s="62" t="s">
        <v>25</v>
      </c>
      <c r="C18" s="61" t="s">
        <v>23</v>
      </c>
      <c r="D18" s="13">
        <v>44718</v>
      </c>
      <c r="E18" s="256" t="s">
        <v>1339</v>
      </c>
      <c r="F18" s="255" t="s">
        <v>381</v>
      </c>
      <c r="G18" s="258">
        <v>48</v>
      </c>
      <c r="H18" s="264">
        <v>25.45</v>
      </c>
      <c r="I18" s="260">
        <v>1221.5999999999999</v>
      </c>
      <c r="J18" s="261" t="s">
        <v>12</v>
      </c>
      <c r="K18" s="254" t="s">
        <v>888</v>
      </c>
      <c r="L18" s="57"/>
      <c r="M18" s="5"/>
      <c r="O18" s="27"/>
    </row>
    <row r="19" spans="2:15" s="4" customFormat="1">
      <c r="B19" s="62" t="s">
        <v>25</v>
      </c>
      <c r="C19" s="61" t="s">
        <v>23</v>
      </c>
      <c r="D19" s="13">
        <v>44718</v>
      </c>
      <c r="E19" s="256" t="s">
        <v>1339</v>
      </c>
      <c r="F19" s="255" t="s">
        <v>381</v>
      </c>
      <c r="G19" s="258">
        <v>57</v>
      </c>
      <c r="H19" s="264">
        <v>25.45</v>
      </c>
      <c r="I19" s="260">
        <v>1450.6499999999999</v>
      </c>
      <c r="J19" s="261" t="s">
        <v>12</v>
      </c>
      <c r="K19" s="254" t="s">
        <v>889</v>
      </c>
      <c r="L19" s="57"/>
      <c r="M19" s="5"/>
      <c r="O19" s="27"/>
    </row>
    <row r="20" spans="2:15" s="4" customFormat="1">
      <c r="B20" s="62" t="s">
        <v>25</v>
      </c>
      <c r="C20" s="61" t="s">
        <v>23</v>
      </c>
      <c r="D20" s="13">
        <v>44718</v>
      </c>
      <c r="E20" s="256" t="s">
        <v>1340</v>
      </c>
      <c r="F20" s="255" t="s">
        <v>381</v>
      </c>
      <c r="G20" s="258">
        <v>150</v>
      </c>
      <c r="H20" s="264">
        <v>25.7</v>
      </c>
      <c r="I20" s="260">
        <v>3855</v>
      </c>
      <c r="J20" s="261" t="s">
        <v>12</v>
      </c>
      <c r="K20" s="254" t="s">
        <v>890</v>
      </c>
      <c r="L20" s="57"/>
      <c r="M20" s="5"/>
      <c r="O20" s="27"/>
    </row>
    <row r="21" spans="2:15" s="4" customFormat="1">
      <c r="B21" s="62" t="s">
        <v>25</v>
      </c>
      <c r="C21" s="61" t="s">
        <v>23</v>
      </c>
      <c r="D21" s="13">
        <v>44718</v>
      </c>
      <c r="E21" s="256" t="s">
        <v>1340</v>
      </c>
      <c r="F21" s="255" t="s">
        <v>381</v>
      </c>
      <c r="G21" s="258">
        <v>83</v>
      </c>
      <c r="H21" s="264">
        <v>25.7</v>
      </c>
      <c r="I21" s="260">
        <v>2133.1</v>
      </c>
      <c r="J21" s="261" t="s">
        <v>12</v>
      </c>
      <c r="K21" s="254" t="s">
        <v>891</v>
      </c>
      <c r="L21" s="57"/>
      <c r="M21" s="5"/>
      <c r="O21" s="27"/>
    </row>
    <row r="22" spans="2:15" s="4" customFormat="1">
      <c r="B22" s="62" t="s">
        <v>25</v>
      </c>
      <c r="C22" s="61" t="s">
        <v>23</v>
      </c>
      <c r="D22" s="13">
        <v>44718</v>
      </c>
      <c r="E22" s="256" t="s">
        <v>1340</v>
      </c>
      <c r="F22" s="255" t="s">
        <v>381</v>
      </c>
      <c r="G22" s="258">
        <v>19</v>
      </c>
      <c r="H22" s="264">
        <v>25.7</v>
      </c>
      <c r="I22" s="260">
        <v>488.3</v>
      </c>
      <c r="J22" s="261" t="s">
        <v>12</v>
      </c>
      <c r="K22" s="254" t="s">
        <v>892</v>
      </c>
      <c r="L22" s="57"/>
      <c r="M22" s="5"/>
      <c r="O22" s="27"/>
    </row>
    <row r="23" spans="2:15" s="4" customFormat="1">
      <c r="B23" s="62" t="s">
        <v>25</v>
      </c>
      <c r="C23" s="61" t="s">
        <v>23</v>
      </c>
      <c r="D23" s="13">
        <v>44718</v>
      </c>
      <c r="E23" s="256" t="s">
        <v>833</v>
      </c>
      <c r="F23" s="255" t="s">
        <v>381</v>
      </c>
      <c r="G23" s="258">
        <v>1115</v>
      </c>
      <c r="H23" s="264">
        <v>25.7</v>
      </c>
      <c r="I23" s="260">
        <v>28655.5</v>
      </c>
      <c r="J23" s="261" t="s">
        <v>12</v>
      </c>
      <c r="K23" s="254" t="s">
        <v>893</v>
      </c>
      <c r="L23" s="57"/>
      <c r="M23" s="5"/>
      <c r="O23" s="27"/>
    </row>
    <row r="24" spans="2:15" s="4" customFormat="1">
      <c r="B24" s="62" t="s">
        <v>25</v>
      </c>
      <c r="C24" s="61" t="s">
        <v>23</v>
      </c>
      <c r="D24" s="13">
        <v>44718</v>
      </c>
      <c r="E24" s="256" t="s">
        <v>833</v>
      </c>
      <c r="F24" s="255" t="s">
        <v>381</v>
      </c>
      <c r="G24" s="258">
        <v>78</v>
      </c>
      <c r="H24" s="264">
        <v>25.7</v>
      </c>
      <c r="I24" s="260">
        <v>2004.6</v>
      </c>
      <c r="J24" s="261" t="s">
        <v>12</v>
      </c>
      <c r="K24" s="254" t="s">
        <v>894</v>
      </c>
      <c r="L24" s="57"/>
      <c r="M24" s="5"/>
      <c r="O24" s="27"/>
    </row>
    <row r="25" spans="2:15" s="4" customFormat="1">
      <c r="B25" s="62" t="s">
        <v>25</v>
      </c>
      <c r="C25" s="61" t="s">
        <v>23</v>
      </c>
      <c r="D25" s="13">
        <v>44718</v>
      </c>
      <c r="E25" s="256" t="s">
        <v>833</v>
      </c>
      <c r="F25" s="255" t="s">
        <v>381</v>
      </c>
      <c r="G25" s="258">
        <v>208</v>
      </c>
      <c r="H25" s="264">
        <v>25.65</v>
      </c>
      <c r="I25" s="260">
        <v>5335.2</v>
      </c>
      <c r="J25" s="261" t="s">
        <v>12</v>
      </c>
      <c r="K25" s="254" t="s">
        <v>895</v>
      </c>
      <c r="L25" s="57"/>
      <c r="M25" s="5"/>
      <c r="O25" s="27"/>
    </row>
    <row r="26" spans="2:15" s="4" customFormat="1">
      <c r="B26" s="62" t="s">
        <v>25</v>
      </c>
      <c r="C26" s="61" t="s">
        <v>23</v>
      </c>
      <c r="D26" s="13">
        <v>44718</v>
      </c>
      <c r="E26" s="256" t="s">
        <v>1341</v>
      </c>
      <c r="F26" s="255" t="s">
        <v>381</v>
      </c>
      <c r="G26" s="258">
        <v>84</v>
      </c>
      <c r="H26" s="264">
        <v>25.55</v>
      </c>
      <c r="I26" s="260">
        <v>2146.2000000000003</v>
      </c>
      <c r="J26" s="261" t="s">
        <v>12</v>
      </c>
      <c r="K26" s="254" t="s">
        <v>896</v>
      </c>
      <c r="L26" s="57"/>
      <c r="M26" s="5"/>
      <c r="O26" s="27"/>
    </row>
    <row r="27" spans="2:15" s="4" customFormat="1">
      <c r="B27" s="62" t="s">
        <v>25</v>
      </c>
      <c r="C27" s="61" t="s">
        <v>23</v>
      </c>
      <c r="D27" s="13">
        <v>44718</v>
      </c>
      <c r="E27" s="256" t="s">
        <v>1342</v>
      </c>
      <c r="F27" s="255" t="s">
        <v>381</v>
      </c>
      <c r="G27" s="258">
        <v>257</v>
      </c>
      <c r="H27" s="264">
        <v>25.75</v>
      </c>
      <c r="I27" s="260">
        <v>6617.75</v>
      </c>
      <c r="J27" s="261" t="s">
        <v>12</v>
      </c>
      <c r="K27" s="254" t="s">
        <v>897</v>
      </c>
      <c r="L27" s="57"/>
      <c r="M27" s="5"/>
      <c r="O27" s="27"/>
    </row>
    <row r="28" spans="2:15" s="4" customFormat="1">
      <c r="B28" s="62" t="s">
        <v>25</v>
      </c>
      <c r="C28" s="61" t="s">
        <v>23</v>
      </c>
      <c r="D28" s="13">
        <v>44718</v>
      </c>
      <c r="E28" s="256" t="s">
        <v>1342</v>
      </c>
      <c r="F28" s="255" t="s">
        <v>381</v>
      </c>
      <c r="G28" s="258">
        <v>385</v>
      </c>
      <c r="H28" s="264">
        <v>25.75</v>
      </c>
      <c r="I28" s="260">
        <v>9913.75</v>
      </c>
      <c r="J28" s="261" t="s">
        <v>12</v>
      </c>
      <c r="K28" s="254" t="s">
        <v>898</v>
      </c>
      <c r="L28" s="57"/>
      <c r="M28" s="5"/>
      <c r="O28" s="27"/>
    </row>
    <row r="29" spans="2:15" s="4" customFormat="1">
      <c r="B29" s="62" t="s">
        <v>25</v>
      </c>
      <c r="C29" s="61" t="s">
        <v>23</v>
      </c>
      <c r="D29" s="13">
        <v>44718</v>
      </c>
      <c r="E29" s="256" t="s">
        <v>1342</v>
      </c>
      <c r="F29" s="255" t="s">
        <v>381</v>
      </c>
      <c r="G29" s="258">
        <v>55</v>
      </c>
      <c r="H29" s="264">
        <v>25.75</v>
      </c>
      <c r="I29" s="260">
        <v>1416.25</v>
      </c>
      <c r="J29" s="261" t="s">
        <v>12</v>
      </c>
      <c r="K29" s="254" t="s">
        <v>899</v>
      </c>
      <c r="L29" s="57"/>
      <c r="M29" s="5"/>
      <c r="O29" s="27"/>
    </row>
    <row r="30" spans="2:15" s="4" customFormat="1">
      <c r="B30" s="62" t="s">
        <v>25</v>
      </c>
      <c r="C30" s="61" t="s">
        <v>23</v>
      </c>
      <c r="D30" s="13">
        <v>44718</v>
      </c>
      <c r="E30" s="256" t="s">
        <v>1342</v>
      </c>
      <c r="F30" s="255" t="s">
        <v>381</v>
      </c>
      <c r="G30" s="258">
        <v>56</v>
      </c>
      <c r="H30" s="264">
        <v>25.75</v>
      </c>
      <c r="I30" s="260">
        <v>1442</v>
      </c>
      <c r="J30" s="261" t="s">
        <v>12</v>
      </c>
      <c r="K30" s="254" t="s">
        <v>900</v>
      </c>
      <c r="L30" s="57"/>
      <c r="M30" s="5"/>
      <c r="O30" s="27"/>
    </row>
    <row r="31" spans="2:15" s="4" customFormat="1">
      <c r="B31" s="62" t="s">
        <v>25</v>
      </c>
      <c r="C31" s="61" t="s">
        <v>23</v>
      </c>
      <c r="D31" s="13">
        <v>44718</v>
      </c>
      <c r="E31" s="256" t="s">
        <v>1342</v>
      </c>
      <c r="F31" s="255" t="s">
        <v>381</v>
      </c>
      <c r="G31" s="258">
        <v>56</v>
      </c>
      <c r="H31" s="264">
        <v>25.75</v>
      </c>
      <c r="I31" s="260">
        <v>1442</v>
      </c>
      <c r="J31" s="261" t="s">
        <v>12</v>
      </c>
      <c r="K31" s="254" t="s">
        <v>901</v>
      </c>
      <c r="L31" s="57"/>
      <c r="M31" s="5"/>
      <c r="O31" s="27"/>
    </row>
    <row r="32" spans="2:15" s="4" customFormat="1">
      <c r="B32" s="62" t="s">
        <v>25</v>
      </c>
      <c r="C32" s="61" t="s">
        <v>23</v>
      </c>
      <c r="D32" s="13">
        <v>44718</v>
      </c>
      <c r="E32" s="256" t="s">
        <v>1342</v>
      </c>
      <c r="F32" s="255" t="s">
        <v>381</v>
      </c>
      <c r="G32" s="258">
        <v>51</v>
      </c>
      <c r="H32" s="264">
        <v>25.75</v>
      </c>
      <c r="I32" s="260">
        <v>1313.25</v>
      </c>
      <c r="J32" s="261" t="s">
        <v>12</v>
      </c>
      <c r="K32" s="254" t="s">
        <v>902</v>
      </c>
      <c r="L32" s="57"/>
      <c r="M32" s="5"/>
      <c r="O32" s="27"/>
    </row>
    <row r="33" spans="2:15" s="4" customFormat="1">
      <c r="B33" s="62" t="s">
        <v>25</v>
      </c>
      <c r="C33" s="61" t="s">
        <v>23</v>
      </c>
      <c r="D33" s="13">
        <v>44718</v>
      </c>
      <c r="E33" s="256" t="s">
        <v>835</v>
      </c>
      <c r="F33" s="255" t="s">
        <v>381</v>
      </c>
      <c r="G33" s="258">
        <v>238</v>
      </c>
      <c r="H33" s="264">
        <v>25.7</v>
      </c>
      <c r="I33" s="260">
        <v>6116.5999999999995</v>
      </c>
      <c r="J33" s="261" t="s">
        <v>12</v>
      </c>
      <c r="K33" s="254" t="s">
        <v>903</v>
      </c>
      <c r="L33" s="57"/>
      <c r="M33" s="5"/>
      <c r="O33" s="27"/>
    </row>
    <row r="34" spans="2:15" s="4" customFormat="1">
      <c r="B34" s="62" t="s">
        <v>25</v>
      </c>
      <c r="C34" s="61" t="s">
        <v>23</v>
      </c>
      <c r="D34" s="13">
        <v>44718</v>
      </c>
      <c r="E34" s="256" t="s">
        <v>1343</v>
      </c>
      <c r="F34" s="255" t="s">
        <v>381</v>
      </c>
      <c r="G34" s="258">
        <v>78</v>
      </c>
      <c r="H34" s="264">
        <v>25.7</v>
      </c>
      <c r="I34" s="260">
        <v>2004.6</v>
      </c>
      <c r="J34" s="261" t="s">
        <v>12</v>
      </c>
      <c r="K34" s="254" t="s">
        <v>904</v>
      </c>
      <c r="L34" s="57"/>
      <c r="M34" s="5"/>
      <c r="O34" s="27"/>
    </row>
    <row r="35" spans="2:15" s="4" customFormat="1">
      <c r="B35" s="62" t="s">
        <v>25</v>
      </c>
      <c r="C35" s="61" t="s">
        <v>23</v>
      </c>
      <c r="D35" s="13">
        <v>44718</v>
      </c>
      <c r="E35" s="256" t="s">
        <v>1344</v>
      </c>
      <c r="F35" s="255" t="s">
        <v>381</v>
      </c>
      <c r="G35" s="258">
        <v>150</v>
      </c>
      <c r="H35" s="264">
        <v>25.8</v>
      </c>
      <c r="I35" s="260">
        <v>3870</v>
      </c>
      <c r="J35" s="261" t="s">
        <v>12</v>
      </c>
      <c r="K35" s="254" t="s">
        <v>905</v>
      </c>
      <c r="L35" s="57"/>
      <c r="M35" s="5"/>
      <c r="O35" s="27"/>
    </row>
    <row r="36" spans="2:15" s="4" customFormat="1">
      <c r="B36" s="62" t="s">
        <v>25</v>
      </c>
      <c r="C36" s="61" t="s">
        <v>23</v>
      </c>
      <c r="D36" s="13">
        <v>44718</v>
      </c>
      <c r="E36" s="256" t="s">
        <v>1344</v>
      </c>
      <c r="F36" s="255" t="s">
        <v>381</v>
      </c>
      <c r="G36" s="258">
        <v>95</v>
      </c>
      <c r="H36" s="264">
        <v>25.8</v>
      </c>
      <c r="I36" s="260">
        <v>2451</v>
      </c>
      <c r="J36" s="261" t="s">
        <v>12</v>
      </c>
      <c r="K36" s="254" t="s">
        <v>906</v>
      </c>
      <c r="L36" s="57"/>
      <c r="M36" s="5"/>
      <c r="O36" s="27"/>
    </row>
    <row r="37" spans="2:15" s="4" customFormat="1">
      <c r="B37" s="62" t="s">
        <v>25</v>
      </c>
      <c r="C37" s="61" t="s">
        <v>23</v>
      </c>
      <c r="D37" s="13">
        <v>44718</v>
      </c>
      <c r="E37" s="256" t="s">
        <v>1344</v>
      </c>
      <c r="F37" s="255" t="s">
        <v>381</v>
      </c>
      <c r="G37" s="258">
        <v>11</v>
      </c>
      <c r="H37" s="264">
        <v>25.8</v>
      </c>
      <c r="I37" s="260">
        <v>283.8</v>
      </c>
      <c r="J37" s="261" t="s">
        <v>12</v>
      </c>
      <c r="K37" s="254" t="s">
        <v>907</v>
      </c>
      <c r="L37" s="57"/>
      <c r="M37" s="5"/>
      <c r="O37" s="27"/>
    </row>
    <row r="38" spans="2:15" s="4" customFormat="1">
      <c r="B38" s="62" t="s">
        <v>25</v>
      </c>
      <c r="C38" s="61" t="s">
        <v>23</v>
      </c>
      <c r="D38" s="13">
        <v>44718</v>
      </c>
      <c r="E38" s="256" t="s">
        <v>1345</v>
      </c>
      <c r="F38" s="255" t="s">
        <v>381</v>
      </c>
      <c r="G38" s="258">
        <v>104</v>
      </c>
      <c r="H38" s="264">
        <v>25.8</v>
      </c>
      <c r="I38" s="260">
        <v>2683.2000000000003</v>
      </c>
      <c r="J38" s="261" t="s">
        <v>12</v>
      </c>
      <c r="K38" s="254" t="s">
        <v>908</v>
      </c>
      <c r="L38" s="57"/>
      <c r="M38" s="5"/>
      <c r="O38" s="27"/>
    </row>
    <row r="39" spans="2:15" s="4" customFormat="1">
      <c r="B39" s="62" t="s">
        <v>25</v>
      </c>
      <c r="C39" s="61" t="s">
        <v>23</v>
      </c>
      <c r="D39" s="13">
        <v>44718</v>
      </c>
      <c r="E39" s="256" t="s">
        <v>1345</v>
      </c>
      <c r="F39" s="255" t="s">
        <v>381</v>
      </c>
      <c r="G39" s="258">
        <v>95</v>
      </c>
      <c r="H39" s="264">
        <v>25.8</v>
      </c>
      <c r="I39" s="260">
        <v>2451</v>
      </c>
      <c r="J39" s="261" t="s">
        <v>12</v>
      </c>
      <c r="K39" s="254" t="s">
        <v>909</v>
      </c>
      <c r="L39" s="57"/>
      <c r="M39" s="5"/>
      <c r="O39" s="27"/>
    </row>
    <row r="40" spans="2:15" s="4" customFormat="1">
      <c r="B40" s="62" t="s">
        <v>25</v>
      </c>
      <c r="C40" s="61" t="s">
        <v>23</v>
      </c>
      <c r="D40" s="13">
        <v>44718</v>
      </c>
      <c r="E40" s="256" t="s">
        <v>1346</v>
      </c>
      <c r="F40" s="255" t="s">
        <v>381</v>
      </c>
      <c r="G40" s="258">
        <v>156</v>
      </c>
      <c r="H40" s="264">
        <v>25.8</v>
      </c>
      <c r="I40" s="260">
        <v>4024.8</v>
      </c>
      <c r="J40" s="261" t="s">
        <v>12</v>
      </c>
      <c r="K40" s="254" t="s">
        <v>910</v>
      </c>
      <c r="L40" s="57"/>
      <c r="M40" s="5"/>
      <c r="O40" s="27"/>
    </row>
    <row r="41" spans="2:15" s="4" customFormat="1">
      <c r="B41" s="62" t="s">
        <v>25</v>
      </c>
      <c r="C41" s="61" t="s">
        <v>23</v>
      </c>
      <c r="D41" s="13">
        <v>44718</v>
      </c>
      <c r="E41" s="256" t="s">
        <v>1346</v>
      </c>
      <c r="F41" s="255" t="s">
        <v>381</v>
      </c>
      <c r="G41" s="258">
        <v>60</v>
      </c>
      <c r="H41" s="264">
        <v>25.8</v>
      </c>
      <c r="I41" s="260">
        <v>1548</v>
      </c>
      <c r="J41" s="261" t="s">
        <v>12</v>
      </c>
      <c r="K41" s="254" t="s">
        <v>911</v>
      </c>
      <c r="L41" s="57"/>
      <c r="M41" s="5"/>
      <c r="O41" s="27"/>
    </row>
    <row r="42" spans="2:15" s="4" customFormat="1">
      <c r="B42" s="62" t="s">
        <v>25</v>
      </c>
      <c r="C42" s="61" t="s">
        <v>23</v>
      </c>
      <c r="D42" s="13">
        <v>44718</v>
      </c>
      <c r="E42" s="256" t="s">
        <v>1346</v>
      </c>
      <c r="F42" s="255" t="s">
        <v>381</v>
      </c>
      <c r="G42" s="258">
        <v>54</v>
      </c>
      <c r="H42" s="264">
        <v>25.8</v>
      </c>
      <c r="I42" s="260">
        <v>1393.2</v>
      </c>
      <c r="J42" s="261" t="s">
        <v>12</v>
      </c>
      <c r="K42" s="254" t="s">
        <v>912</v>
      </c>
      <c r="L42" s="57"/>
      <c r="M42" s="5"/>
      <c r="O42" s="27"/>
    </row>
    <row r="43" spans="2:15" s="4" customFormat="1">
      <c r="B43" s="62" t="s">
        <v>25</v>
      </c>
      <c r="C43" s="61" t="s">
        <v>23</v>
      </c>
      <c r="D43" s="13">
        <v>44718</v>
      </c>
      <c r="E43" s="256" t="s">
        <v>1346</v>
      </c>
      <c r="F43" s="255" t="s">
        <v>381</v>
      </c>
      <c r="G43" s="258">
        <v>55</v>
      </c>
      <c r="H43" s="264">
        <v>25.8</v>
      </c>
      <c r="I43" s="260">
        <v>1419</v>
      </c>
      <c r="J43" s="261" t="s">
        <v>12</v>
      </c>
      <c r="K43" s="254" t="s">
        <v>913</v>
      </c>
      <c r="L43" s="57"/>
      <c r="M43" s="5"/>
      <c r="O43" s="27"/>
    </row>
    <row r="44" spans="2:15" s="4" customFormat="1">
      <c r="B44" s="62" t="s">
        <v>25</v>
      </c>
      <c r="C44" s="61" t="s">
        <v>23</v>
      </c>
      <c r="D44" s="13">
        <v>44718</v>
      </c>
      <c r="E44" s="256" t="s">
        <v>1347</v>
      </c>
      <c r="F44" s="255" t="s">
        <v>381</v>
      </c>
      <c r="G44" s="258">
        <v>80</v>
      </c>
      <c r="H44" s="264">
        <v>25.8</v>
      </c>
      <c r="I44" s="260">
        <v>2064</v>
      </c>
      <c r="J44" s="261" t="s">
        <v>12</v>
      </c>
      <c r="K44" s="254" t="s">
        <v>914</v>
      </c>
      <c r="L44" s="57"/>
      <c r="M44" s="5"/>
      <c r="O44" s="27"/>
    </row>
    <row r="45" spans="2:15" s="4" customFormat="1">
      <c r="B45" s="62" t="s">
        <v>25</v>
      </c>
      <c r="C45" s="61" t="s">
        <v>23</v>
      </c>
      <c r="D45" s="13">
        <v>44718</v>
      </c>
      <c r="E45" s="256" t="s">
        <v>1347</v>
      </c>
      <c r="F45" s="255" t="s">
        <v>381</v>
      </c>
      <c r="G45" s="258">
        <v>5</v>
      </c>
      <c r="H45" s="264">
        <v>25.8</v>
      </c>
      <c r="I45" s="260">
        <v>129</v>
      </c>
      <c r="J45" s="261" t="s">
        <v>12</v>
      </c>
      <c r="K45" s="254" t="s">
        <v>915</v>
      </c>
      <c r="L45" s="57"/>
      <c r="M45" s="5"/>
      <c r="O45" s="27"/>
    </row>
    <row r="46" spans="2:15" s="4" customFormat="1">
      <c r="B46" s="62" t="s">
        <v>25</v>
      </c>
      <c r="C46" s="61" t="s">
        <v>23</v>
      </c>
      <c r="D46" s="13">
        <v>44718</v>
      </c>
      <c r="E46" s="256" t="s">
        <v>1348</v>
      </c>
      <c r="F46" s="255" t="s">
        <v>381</v>
      </c>
      <c r="G46" s="258">
        <v>93</v>
      </c>
      <c r="H46" s="264">
        <v>25.8</v>
      </c>
      <c r="I46" s="260">
        <v>2399.4</v>
      </c>
      <c r="J46" s="261" t="s">
        <v>12</v>
      </c>
      <c r="K46" s="254" t="s">
        <v>916</v>
      </c>
      <c r="L46" s="57"/>
      <c r="M46" s="5"/>
      <c r="O46" s="27"/>
    </row>
    <row r="47" spans="2:15" s="4" customFormat="1">
      <c r="B47" s="62" t="s">
        <v>25</v>
      </c>
      <c r="C47" s="61" t="s">
        <v>23</v>
      </c>
      <c r="D47" s="13">
        <v>44718</v>
      </c>
      <c r="E47" s="256" t="s">
        <v>1349</v>
      </c>
      <c r="F47" s="255" t="s">
        <v>381</v>
      </c>
      <c r="G47" s="258">
        <v>53</v>
      </c>
      <c r="H47" s="264">
        <v>25.8</v>
      </c>
      <c r="I47" s="260">
        <v>1367.4</v>
      </c>
      <c r="J47" s="261" t="s">
        <v>12</v>
      </c>
      <c r="K47" s="254" t="s">
        <v>917</v>
      </c>
      <c r="L47" s="57"/>
      <c r="M47" s="5"/>
      <c r="O47" s="27"/>
    </row>
    <row r="48" spans="2:15" s="4" customFormat="1">
      <c r="B48" s="62" t="s">
        <v>25</v>
      </c>
      <c r="C48" s="61" t="s">
        <v>23</v>
      </c>
      <c r="D48" s="13">
        <v>44718</v>
      </c>
      <c r="E48" s="256" t="s">
        <v>1350</v>
      </c>
      <c r="F48" s="255" t="s">
        <v>381</v>
      </c>
      <c r="G48" s="258">
        <v>97</v>
      </c>
      <c r="H48" s="264">
        <v>25.8</v>
      </c>
      <c r="I48" s="260">
        <v>2502.6</v>
      </c>
      <c r="J48" s="261" t="s">
        <v>12</v>
      </c>
      <c r="K48" s="254" t="s">
        <v>918</v>
      </c>
      <c r="L48" s="57"/>
      <c r="M48" s="5"/>
      <c r="O48" s="27"/>
    </row>
    <row r="49" spans="2:15" s="4" customFormat="1">
      <c r="B49" s="62" t="s">
        <v>25</v>
      </c>
      <c r="C49" s="61" t="s">
        <v>23</v>
      </c>
      <c r="D49" s="13">
        <v>44718</v>
      </c>
      <c r="E49" s="256" t="s">
        <v>1350</v>
      </c>
      <c r="F49" s="255" t="s">
        <v>381</v>
      </c>
      <c r="G49" s="258">
        <v>14</v>
      </c>
      <c r="H49" s="264">
        <v>25.8</v>
      </c>
      <c r="I49" s="260">
        <v>361.2</v>
      </c>
      <c r="J49" s="261" t="s">
        <v>12</v>
      </c>
      <c r="K49" s="254" t="s">
        <v>919</v>
      </c>
      <c r="L49" s="57"/>
      <c r="M49" s="5"/>
      <c r="O49" s="27"/>
    </row>
    <row r="50" spans="2:15" s="4" customFormat="1">
      <c r="B50" s="62" t="s">
        <v>25</v>
      </c>
      <c r="C50" s="61" t="s">
        <v>23</v>
      </c>
      <c r="D50" s="13">
        <v>44718</v>
      </c>
      <c r="E50" s="256" t="s">
        <v>1351</v>
      </c>
      <c r="F50" s="255" t="s">
        <v>381</v>
      </c>
      <c r="G50" s="258">
        <v>50</v>
      </c>
      <c r="H50" s="264">
        <v>25.8</v>
      </c>
      <c r="I50" s="260">
        <v>1290</v>
      </c>
      <c r="J50" s="261" t="s">
        <v>12</v>
      </c>
      <c r="K50" s="254" t="s">
        <v>920</v>
      </c>
      <c r="L50" s="57"/>
      <c r="M50" s="5"/>
      <c r="O50" s="27"/>
    </row>
    <row r="51" spans="2:15" s="4" customFormat="1">
      <c r="B51" s="62" t="s">
        <v>25</v>
      </c>
      <c r="C51" s="61" t="s">
        <v>23</v>
      </c>
      <c r="D51" s="13">
        <v>44718</v>
      </c>
      <c r="E51" s="256" t="s">
        <v>1351</v>
      </c>
      <c r="F51" s="255" t="s">
        <v>381</v>
      </c>
      <c r="G51" s="258">
        <v>3</v>
      </c>
      <c r="H51" s="264">
        <v>25.8</v>
      </c>
      <c r="I51" s="260">
        <v>77.400000000000006</v>
      </c>
      <c r="J51" s="261" t="s">
        <v>12</v>
      </c>
      <c r="K51" s="254" t="s">
        <v>921</v>
      </c>
      <c r="L51" s="57"/>
      <c r="M51" s="5"/>
      <c r="O51" s="27"/>
    </row>
    <row r="52" spans="2:15" s="4" customFormat="1">
      <c r="B52" s="62" t="s">
        <v>25</v>
      </c>
      <c r="C52" s="61" t="s">
        <v>23</v>
      </c>
      <c r="D52" s="13">
        <v>44718</v>
      </c>
      <c r="E52" s="256" t="s">
        <v>1352</v>
      </c>
      <c r="F52" s="255" t="s">
        <v>381</v>
      </c>
      <c r="G52" s="258">
        <v>104</v>
      </c>
      <c r="H52" s="264">
        <v>25.8</v>
      </c>
      <c r="I52" s="260">
        <v>2683.2000000000003</v>
      </c>
      <c r="J52" s="261" t="s">
        <v>12</v>
      </c>
      <c r="K52" s="254" t="s">
        <v>922</v>
      </c>
      <c r="L52" s="57"/>
      <c r="M52" s="5"/>
      <c r="O52" s="27"/>
    </row>
    <row r="53" spans="2:15" s="4" customFormat="1">
      <c r="B53" s="62" t="s">
        <v>25</v>
      </c>
      <c r="C53" s="61" t="s">
        <v>23</v>
      </c>
      <c r="D53" s="13">
        <v>44718</v>
      </c>
      <c r="E53" s="256" t="s">
        <v>1353</v>
      </c>
      <c r="F53" s="255" t="s">
        <v>381</v>
      </c>
      <c r="G53" s="258">
        <v>52</v>
      </c>
      <c r="H53" s="264">
        <v>25.8</v>
      </c>
      <c r="I53" s="260">
        <v>1341.6000000000001</v>
      </c>
      <c r="J53" s="261" t="s">
        <v>12</v>
      </c>
      <c r="K53" s="254" t="s">
        <v>923</v>
      </c>
      <c r="L53" s="57"/>
      <c r="M53" s="5"/>
      <c r="O53" s="27"/>
    </row>
    <row r="54" spans="2:15" s="4" customFormat="1">
      <c r="B54" s="62" t="s">
        <v>25</v>
      </c>
      <c r="C54" s="61" t="s">
        <v>23</v>
      </c>
      <c r="D54" s="13">
        <v>44718</v>
      </c>
      <c r="E54" s="256" t="s">
        <v>1354</v>
      </c>
      <c r="F54" s="255" t="s">
        <v>381</v>
      </c>
      <c r="G54" s="258">
        <v>52</v>
      </c>
      <c r="H54" s="264">
        <v>25.8</v>
      </c>
      <c r="I54" s="260">
        <v>1341.6000000000001</v>
      </c>
      <c r="J54" s="261" t="s">
        <v>12</v>
      </c>
      <c r="K54" s="254" t="s">
        <v>924</v>
      </c>
      <c r="L54" s="57"/>
      <c r="M54" s="5"/>
      <c r="O54" s="27"/>
    </row>
    <row r="55" spans="2:15" s="4" customFormat="1">
      <c r="B55" s="62" t="s">
        <v>25</v>
      </c>
      <c r="C55" s="61" t="s">
        <v>23</v>
      </c>
      <c r="D55" s="13">
        <v>44718</v>
      </c>
      <c r="E55" s="256" t="s">
        <v>1354</v>
      </c>
      <c r="F55" s="255" t="s">
        <v>381</v>
      </c>
      <c r="G55" s="258">
        <v>150</v>
      </c>
      <c r="H55" s="264">
        <v>25.8</v>
      </c>
      <c r="I55" s="260">
        <v>3870</v>
      </c>
      <c r="J55" s="261" t="s">
        <v>12</v>
      </c>
      <c r="K55" s="254" t="s">
        <v>925</v>
      </c>
      <c r="L55" s="57"/>
      <c r="M55" s="5"/>
      <c r="O55" s="27"/>
    </row>
    <row r="56" spans="2:15" s="4" customFormat="1">
      <c r="B56" s="62" t="s">
        <v>25</v>
      </c>
      <c r="C56" s="61" t="s">
        <v>23</v>
      </c>
      <c r="D56" s="13">
        <v>44718</v>
      </c>
      <c r="E56" s="256" t="s">
        <v>1354</v>
      </c>
      <c r="F56" s="255" t="s">
        <v>381</v>
      </c>
      <c r="G56" s="258">
        <v>24</v>
      </c>
      <c r="H56" s="264">
        <v>25.8</v>
      </c>
      <c r="I56" s="260">
        <v>619.20000000000005</v>
      </c>
      <c r="J56" s="261" t="s">
        <v>12</v>
      </c>
      <c r="K56" s="254" t="s">
        <v>926</v>
      </c>
      <c r="L56" s="57"/>
      <c r="M56" s="5"/>
      <c r="O56" s="27"/>
    </row>
    <row r="57" spans="2:15" s="4" customFormat="1">
      <c r="B57" s="62" t="s">
        <v>25</v>
      </c>
      <c r="C57" s="61" t="s">
        <v>23</v>
      </c>
      <c r="D57" s="13">
        <v>44718</v>
      </c>
      <c r="E57" s="256" t="s">
        <v>1355</v>
      </c>
      <c r="F57" s="255" t="s">
        <v>381</v>
      </c>
      <c r="G57" s="258">
        <v>60</v>
      </c>
      <c r="H57" s="264">
        <v>25.8</v>
      </c>
      <c r="I57" s="260">
        <v>1548</v>
      </c>
      <c r="J57" s="261" t="s">
        <v>12</v>
      </c>
      <c r="K57" s="254" t="s">
        <v>927</v>
      </c>
      <c r="L57" s="57"/>
      <c r="M57" s="5"/>
      <c r="O57" s="27"/>
    </row>
    <row r="58" spans="2:15" s="4" customFormat="1">
      <c r="B58" s="62" t="s">
        <v>25</v>
      </c>
      <c r="C58" s="61" t="s">
        <v>23</v>
      </c>
      <c r="D58" s="13">
        <v>44718</v>
      </c>
      <c r="E58" s="256" t="s">
        <v>1356</v>
      </c>
      <c r="F58" s="255" t="s">
        <v>381</v>
      </c>
      <c r="G58" s="258">
        <v>90</v>
      </c>
      <c r="H58" s="264">
        <v>25.8</v>
      </c>
      <c r="I58" s="260">
        <v>2322</v>
      </c>
      <c r="J58" s="261" t="s">
        <v>12</v>
      </c>
      <c r="K58" s="254" t="s">
        <v>928</v>
      </c>
      <c r="L58" s="57"/>
      <c r="M58" s="5"/>
      <c r="O58" s="27"/>
    </row>
    <row r="59" spans="2:15" s="4" customFormat="1">
      <c r="B59" s="62" t="s">
        <v>25</v>
      </c>
      <c r="C59" s="61" t="s">
        <v>23</v>
      </c>
      <c r="D59" s="13">
        <v>44718</v>
      </c>
      <c r="E59" s="256" t="s">
        <v>1356</v>
      </c>
      <c r="F59" s="255" t="s">
        <v>381</v>
      </c>
      <c r="G59" s="258">
        <v>12</v>
      </c>
      <c r="H59" s="264">
        <v>25.8</v>
      </c>
      <c r="I59" s="260">
        <v>309.60000000000002</v>
      </c>
      <c r="J59" s="261" t="s">
        <v>12</v>
      </c>
      <c r="K59" s="254" t="s">
        <v>929</v>
      </c>
      <c r="L59" s="57"/>
      <c r="M59" s="5"/>
      <c r="O59" s="27"/>
    </row>
    <row r="60" spans="2:15" s="4" customFormat="1">
      <c r="B60" s="62" t="s">
        <v>25</v>
      </c>
      <c r="C60" s="61" t="s">
        <v>23</v>
      </c>
      <c r="D60" s="13">
        <v>44718</v>
      </c>
      <c r="E60" s="256" t="s">
        <v>1357</v>
      </c>
      <c r="F60" s="255" t="s">
        <v>381</v>
      </c>
      <c r="G60" s="258">
        <v>78</v>
      </c>
      <c r="H60" s="264">
        <v>25.8</v>
      </c>
      <c r="I60" s="260">
        <v>2012.4</v>
      </c>
      <c r="J60" s="261" t="s">
        <v>12</v>
      </c>
      <c r="K60" s="254" t="s">
        <v>930</v>
      </c>
      <c r="L60" s="57"/>
      <c r="M60" s="5"/>
      <c r="O60" s="27"/>
    </row>
    <row r="61" spans="2:15" s="4" customFormat="1">
      <c r="B61" s="62" t="s">
        <v>25</v>
      </c>
      <c r="C61" s="61" t="s">
        <v>23</v>
      </c>
      <c r="D61" s="13">
        <v>44718</v>
      </c>
      <c r="E61" s="256" t="s">
        <v>1358</v>
      </c>
      <c r="F61" s="255" t="s">
        <v>381</v>
      </c>
      <c r="G61" s="258">
        <v>63</v>
      </c>
      <c r="H61" s="264">
        <v>25.8</v>
      </c>
      <c r="I61" s="260">
        <v>1625.4</v>
      </c>
      <c r="J61" s="261" t="s">
        <v>12</v>
      </c>
      <c r="K61" s="254" t="s">
        <v>931</v>
      </c>
      <c r="L61" s="57"/>
      <c r="M61" s="5"/>
      <c r="O61" s="27"/>
    </row>
    <row r="62" spans="2:15" s="4" customFormat="1">
      <c r="B62" s="62" t="s">
        <v>25</v>
      </c>
      <c r="C62" s="61" t="s">
        <v>23</v>
      </c>
      <c r="D62" s="13">
        <v>44718</v>
      </c>
      <c r="E62" s="256" t="s">
        <v>1359</v>
      </c>
      <c r="F62" s="255" t="s">
        <v>381</v>
      </c>
      <c r="G62" s="258">
        <v>63</v>
      </c>
      <c r="H62" s="264">
        <v>25.8</v>
      </c>
      <c r="I62" s="260">
        <v>1625.4</v>
      </c>
      <c r="J62" s="261" t="s">
        <v>12</v>
      </c>
      <c r="K62" s="254" t="s">
        <v>932</v>
      </c>
      <c r="L62" s="57"/>
      <c r="M62" s="5"/>
      <c r="O62" s="27"/>
    </row>
    <row r="63" spans="2:15" s="4" customFormat="1">
      <c r="B63" s="62" t="s">
        <v>25</v>
      </c>
      <c r="C63" s="61" t="s">
        <v>23</v>
      </c>
      <c r="D63" s="13">
        <v>44718</v>
      </c>
      <c r="E63" s="256" t="s">
        <v>1360</v>
      </c>
      <c r="F63" s="255" t="s">
        <v>381</v>
      </c>
      <c r="G63" s="258">
        <v>53</v>
      </c>
      <c r="H63" s="264">
        <v>25.8</v>
      </c>
      <c r="I63" s="260">
        <v>1367.4</v>
      </c>
      <c r="J63" s="261" t="s">
        <v>12</v>
      </c>
      <c r="K63" s="254" t="s">
        <v>933</v>
      </c>
      <c r="L63" s="57"/>
      <c r="M63" s="5"/>
      <c r="O63" s="27"/>
    </row>
    <row r="64" spans="2:15" s="4" customFormat="1">
      <c r="B64" s="62" t="s">
        <v>25</v>
      </c>
      <c r="C64" s="61" t="s">
        <v>23</v>
      </c>
      <c r="D64" s="13">
        <v>44718</v>
      </c>
      <c r="E64" s="256" t="s">
        <v>1361</v>
      </c>
      <c r="F64" s="255" t="s">
        <v>381</v>
      </c>
      <c r="G64" s="258">
        <v>53</v>
      </c>
      <c r="H64" s="264">
        <v>25.8</v>
      </c>
      <c r="I64" s="260">
        <v>1367.4</v>
      </c>
      <c r="J64" s="261" t="s">
        <v>12</v>
      </c>
      <c r="K64" s="254" t="s">
        <v>934</v>
      </c>
      <c r="L64" s="57"/>
      <c r="M64" s="5"/>
      <c r="O64" s="27"/>
    </row>
    <row r="65" spans="2:15" s="4" customFormat="1">
      <c r="B65" s="62" t="s">
        <v>25</v>
      </c>
      <c r="C65" s="61" t="s">
        <v>23</v>
      </c>
      <c r="D65" s="13">
        <v>44718</v>
      </c>
      <c r="E65" s="256" t="s">
        <v>1362</v>
      </c>
      <c r="F65" s="255" t="s">
        <v>381</v>
      </c>
      <c r="G65" s="258">
        <v>53</v>
      </c>
      <c r="H65" s="264">
        <v>25.8</v>
      </c>
      <c r="I65" s="260">
        <v>1367.4</v>
      </c>
      <c r="J65" s="261" t="s">
        <v>12</v>
      </c>
      <c r="K65" s="254" t="s">
        <v>935</v>
      </c>
      <c r="L65" s="57"/>
      <c r="M65" s="5"/>
      <c r="O65" s="27"/>
    </row>
    <row r="66" spans="2:15" s="4" customFormat="1">
      <c r="B66" s="62" t="s">
        <v>25</v>
      </c>
      <c r="C66" s="61" t="s">
        <v>23</v>
      </c>
      <c r="D66" s="13">
        <v>44718</v>
      </c>
      <c r="E66" s="256" t="s">
        <v>1363</v>
      </c>
      <c r="F66" s="255" t="s">
        <v>381</v>
      </c>
      <c r="G66" s="258">
        <v>50</v>
      </c>
      <c r="H66" s="264">
        <v>25.8</v>
      </c>
      <c r="I66" s="260">
        <v>1290</v>
      </c>
      <c r="J66" s="261" t="s">
        <v>12</v>
      </c>
      <c r="K66" s="254" t="s">
        <v>936</v>
      </c>
      <c r="L66" s="57"/>
      <c r="M66" s="5"/>
      <c r="O66" s="27"/>
    </row>
    <row r="67" spans="2:15" s="4" customFormat="1">
      <c r="B67" s="62" t="s">
        <v>25</v>
      </c>
      <c r="C67" s="61" t="s">
        <v>23</v>
      </c>
      <c r="D67" s="13">
        <v>44718</v>
      </c>
      <c r="E67" s="256" t="s">
        <v>1364</v>
      </c>
      <c r="F67" s="255" t="s">
        <v>381</v>
      </c>
      <c r="G67" s="258">
        <v>50</v>
      </c>
      <c r="H67" s="264">
        <v>25.8</v>
      </c>
      <c r="I67" s="260">
        <v>1290</v>
      </c>
      <c r="J67" s="261" t="s">
        <v>12</v>
      </c>
      <c r="K67" s="254" t="s">
        <v>937</v>
      </c>
      <c r="L67" s="57"/>
      <c r="M67" s="5"/>
      <c r="O67" s="27"/>
    </row>
    <row r="68" spans="2:15" s="4" customFormat="1">
      <c r="B68" s="62" t="s">
        <v>25</v>
      </c>
      <c r="C68" s="61" t="s">
        <v>23</v>
      </c>
      <c r="D68" s="13">
        <v>44718</v>
      </c>
      <c r="E68" s="256" t="s">
        <v>1365</v>
      </c>
      <c r="F68" s="255" t="s">
        <v>381</v>
      </c>
      <c r="G68" s="258">
        <v>50</v>
      </c>
      <c r="H68" s="264">
        <v>25.8</v>
      </c>
      <c r="I68" s="260">
        <v>1290</v>
      </c>
      <c r="J68" s="261" t="s">
        <v>12</v>
      </c>
      <c r="K68" s="254" t="s">
        <v>938</v>
      </c>
      <c r="L68" s="57"/>
      <c r="M68" s="5"/>
      <c r="O68" s="27"/>
    </row>
    <row r="69" spans="2:15" s="4" customFormat="1">
      <c r="B69" s="62" t="s">
        <v>25</v>
      </c>
      <c r="C69" s="61" t="s">
        <v>23</v>
      </c>
      <c r="D69" s="13">
        <v>44718</v>
      </c>
      <c r="E69" s="256" t="s">
        <v>1366</v>
      </c>
      <c r="F69" s="255" t="s">
        <v>381</v>
      </c>
      <c r="G69" s="258">
        <v>61</v>
      </c>
      <c r="H69" s="264">
        <v>25.8</v>
      </c>
      <c r="I69" s="260">
        <v>1573.8</v>
      </c>
      <c r="J69" s="261" t="s">
        <v>12</v>
      </c>
      <c r="K69" s="254" t="s">
        <v>939</v>
      </c>
      <c r="L69" s="57"/>
      <c r="M69" s="5"/>
      <c r="O69" s="27"/>
    </row>
    <row r="70" spans="2:15" s="4" customFormat="1">
      <c r="B70" s="62" t="s">
        <v>25</v>
      </c>
      <c r="C70" s="61" t="s">
        <v>23</v>
      </c>
      <c r="D70" s="13">
        <v>44718</v>
      </c>
      <c r="E70" s="256" t="s">
        <v>1367</v>
      </c>
      <c r="F70" s="255" t="s">
        <v>381</v>
      </c>
      <c r="G70" s="258">
        <v>61</v>
      </c>
      <c r="H70" s="264">
        <v>25.8</v>
      </c>
      <c r="I70" s="260">
        <v>1573.8</v>
      </c>
      <c r="J70" s="261" t="s">
        <v>12</v>
      </c>
      <c r="K70" s="254" t="s">
        <v>940</v>
      </c>
      <c r="L70" s="57"/>
      <c r="M70" s="5"/>
      <c r="O70" s="27"/>
    </row>
    <row r="71" spans="2:15" s="4" customFormat="1">
      <c r="B71" s="62" t="s">
        <v>25</v>
      </c>
      <c r="C71" s="61" t="s">
        <v>23</v>
      </c>
      <c r="D71" s="13">
        <v>44718</v>
      </c>
      <c r="E71" s="256" t="s">
        <v>1368</v>
      </c>
      <c r="F71" s="255" t="s">
        <v>381</v>
      </c>
      <c r="G71" s="258">
        <v>45</v>
      </c>
      <c r="H71" s="264">
        <v>25.8</v>
      </c>
      <c r="I71" s="260">
        <v>1161</v>
      </c>
      <c r="J71" s="261" t="s">
        <v>12</v>
      </c>
      <c r="K71" s="254" t="s">
        <v>941</v>
      </c>
      <c r="L71" s="57"/>
      <c r="M71" s="5"/>
      <c r="O71" s="27"/>
    </row>
    <row r="72" spans="2:15" s="4" customFormat="1">
      <c r="B72" s="62" t="s">
        <v>25</v>
      </c>
      <c r="C72" s="61" t="s">
        <v>23</v>
      </c>
      <c r="D72" s="13">
        <v>44718</v>
      </c>
      <c r="E72" s="256" t="s">
        <v>1369</v>
      </c>
      <c r="F72" s="255" t="s">
        <v>381</v>
      </c>
      <c r="G72" s="258">
        <v>52</v>
      </c>
      <c r="H72" s="264">
        <v>25.8</v>
      </c>
      <c r="I72" s="260">
        <v>1341.6000000000001</v>
      </c>
      <c r="J72" s="261" t="s">
        <v>12</v>
      </c>
      <c r="K72" s="254" t="s">
        <v>942</v>
      </c>
      <c r="L72" s="57"/>
      <c r="M72" s="5"/>
      <c r="O72" s="27"/>
    </row>
    <row r="73" spans="2:15" s="4" customFormat="1">
      <c r="B73" s="62" t="s">
        <v>25</v>
      </c>
      <c r="C73" s="61" t="s">
        <v>23</v>
      </c>
      <c r="D73" s="13">
        <v>44718</v>
      </c>
      <c r="E73" s="256" t="s">
        <v>1370</v>
      </c>
      <c r="F73" s="255" t="s">
        <v>381</v>
      </c>
      <c r="G73" s="258">
        <v>51</v>
      </c>
      <c r="H73" s="264">
        <v>25.75</v>
      </c>
      <c r="I73" s="260">
        <v>1313.25</v>
      </c>
      <c r="J73" s="261" t="s">
        <v>12</v>
      </c>
      <c r="K73" s="254" t="s">
        <v>943</v>
      </c>
      <c r="L73" s="57"/>
      <c r="M73" s="5"/>
      <c r="O73" s="27"/>
    </row>
    <row r="74" spans="2:15" s="4" customFormat="1">
      <c r="B74" s="62" t="s">
        <v>25</v>
      </c>
      <c r="C74" s="61" t="s">
        <v>23</v>
      </c>
      <c r="D74" s="13">
        <v>44718</v>
      </c>
      <c r="E74" s="256" t="s">
        <v>1371</v>
      </c>
      <c r="F74" s="255" t="s">
        <v>381</v>
      </c>
      <c r="G74" s="258">
        <v>52</v>
      </c>
      <c r="H74" s="264">
        <v>25.75</v>
      </c>
      <c r="I74" s="260">
        <v>1339</v>
      </c>
      <c r="J74" s="261" t="s">
        <v>12</v>
      </c>
      <c r="K74" s="254" t="s">
        <v>944</v>
      </c>
      <c r="L74" s="57"/>
      <c r="M74" s="5"/>
      <c r="O74" s="27"/>
    </row>
    <row r="75" spans="2:15" s="4" customFormat="1">
      <c r="B75" s="62" t="s">
        <v>25</v>
      </c>
      <c r="C75" s="61" t="s">
        <v>23</v>
      </c>
      <c r="D75" s="13">
        <v>44718</v>
      </c>
      <c r="E75" s="256" t="s">
        <v>1372</v>
      </c>
      <c r="F75" s="255" t="s">
        <v>381</v>
      </c>
      <c r="G75" s="258">
        <v>55</v>
      </c>
      <c r="H75" s="264">
        <v>25.75</v>
      </c>
      <c r="I75" s="260">
        <v>1416.25</v>
      </c>
      <c r="J75" s="261" t="s">
        <v>12</v>
      </c>
      <c r="K75" s="254" t="s">
        <v>945</v>
      </c>
      <c r="L75" s="57"/>
      <c r="M75" s="5"/>
      <c r="O75" s="27"/>
    </row>
    <row r="76" spans="2:15" s="4" customFormat="1">
      <c r="B76" s="62" t="s">
        <v>25</v>
      </c>
      <c r="C76" s="61" t="s">
        <v>23</v>
      </c>
      <c r="D76" s="13">
        <v>44718</v>
      </c>
      <c r="E76" s="256" t="s">
        <v>1373</v>
      </c>
      <c r="F76" s="255" t="s">
        <v>381</v>
      </c>
      <c r="G76" s="258">
        <v>52</v>
      </c>
      <c r="H76" s="264">
        <v>25.7</v>
      </c>
      <c r="I76" s="260">
        <v>1336.3999999999999</v>
      </c>
      <c r="J76" s="261" t="s">
        <v>12</v>
      </c>
      <c r="K76" s="254" t="s">
        <v>946</v>
      </c>
      <c r="L76" s="57"/>
      <c r="M76" s="5"/>
      <c r="O76" s="27"/>
    </row>
    <row r="77" spans="2:15" s="4" customFormat="1">
      <c r="B77" s="62" t="s">
        <v>25</v>
      </c>
      <c r="C77" s="61" t="s">
        <v>23</v>
      </c>
      <c r="D77" s="13">
        <v>44718</v>
      </c>
      <c r="E77" s="256" t="s">
        <v>1373</v>
      </c>
      <c r="F77" s="255" t="s">
        <v>381</v>
      </c>
      <c r="G77" s="258">
        <v>52</v>
      </c>
      <c r="H77" s="264">
        <v>25.7</v>
      </c>
      <c r="I77" s="260">
        <v>1336.3999999999999</v>
      </c>
      <c r="J77" s="261" t="s">
        <v>12</v>
      </c>
      <c r="K77" s="254" t="s">
        <v>947</v>
      </c>
      <c r="L77" s="57"/>
      <c r="M77" s="5"/>
      <c r="O77" s="27"/>
    </row>
    <row r="78" spans="2:15" s="4" customFormat="1">
      <c r="B78" s="62" t="s">
        <v>25</v>
      </c>
      <c r="C78" s="61" t="s">
        <v>23</v>
      </c>
      <c r="D78" s="13">
        <v>44718</v>
      </c>
      <c r="E78" s="256" t="s">
        <v>1374</v>
      </c>
      <c r="F78" s="255" t="s">
        <v>381</v>
      </c>
      <c r="G78" s="258">
        <v>56</v>
      </c>
      <c r="H78" s="264">
        <v>25.6</v>
      </c>
      <c r="I78" s="260">
        <v>1433.6000000000001</v>
      </c>
      <c r="J78" s="261" t="s">
        <v>12</v>
      </c>
      <c r="K78" s="254" t="s">
        <v>948</v>
      </c>
      <c r="L78" s="57"/>
      <c r="M78" s="5"/>
      <c r="O78" s="27"/>
    </row>
    <row r="79" spans="2:15" s="4" customFormat="1">
      <c r="B79" s="62" t="s">
        <v>25</v>
      </c>
      <c r="C79" s="61" t="s">
        <v>23</v>
      </c>
      <c r="D79" s="13">
        <v>44718</v>
      </c>
      <c r="E79" s="256" t="s">
        <v>1374</v>
      </c>
      <c r="F79" s="255" t="s">
        <v>381</v>
      </c>
      <c r="G79" s="258">
        <v>27</v>
      </c>
      <c r="H79" s="264">
        <v>25.6</v>
      </c>
      <c r="I79" s="260">
        <v>691.2</v>
      </c>
      <c r="J79" s="261" t="s">
        <v>12</v>
      </c>
      <c r="K79" s="254" t="s">
        <v>949</v>
      </c>
      <c r="L79" s="57"/>
      <c r="M79" s="5"/>
      <c r="O79" s="27"/>
    </row>
    <row r="80" spans="2:15" s="4" customFormat="1">
      <c r="B80" s="62" t="s">
        <v>25</v>
      </c>
      <c r="C80" s="61" t="s">
        <v>23</v>
      </c>
      <c r="D80" s="13">
        <v>44718</v>
      </c>
      <c r="E80" s="256" t="s">
        <v>1374</v>
      </c>
      <c r="F80" s="255" t="s">
        <v>381</v>
      </c>
      <c r="G80" s="258">
        <v>29</v>
      </c>
      <c r="H80" s="264">
        <v>25.6</v>
      </c>
      <c r="I80" s="260">
        <v>742.40000000000009</v>
      </c>
      <c r="J80" s="261" t="s">
        <v>12</v>
      </c>
      <c r="K80" s="254" t="s">
        <v>950</v>
      </c>
      <c r="L80" s="57"/>
      <c r="M80" s="5"/>
      <c r="O80" s="27"/>
    </row>
    <row r="81" spans="2:15" s="4" customFormat="1">
      <c r="B81" s="62" t="s">
        <v>25</v>
      </c>
      <c r="C81" s="61" t="s">
        <v>23</v>
      </c>
      <c r="D81" s="13">
        <v>44718</v>
      </c>
      <c r="E81" s="256" t="s">
        <v>1374</v>
      </c>
      <c r="F81" s="255" t="s">
        <v>381</v>
      </c>
      <c r="G81" s="258">
        <v>58</v>
      </c>
      <c r="H81" s="264">
        <v>25.6</v>
      </c>
      <c r="I81" s="260">
        <v>1484.8000000000002</v>
      </c>
      <c r="J81" s="261" t="s">
        <v>12</v>
      </c>
      <c r="K81" s="254" t="s">
        <v>951</v>
      </c>
      <c r="L81" s="57"/>
      <c r="M81" s="5"/>
      <c r="O81" s="27"/>
    </row>
    <row r="82" spans="2:15" s="4" customFormat="1">
      <c r="B82" s="62" t="s">
        <v>25</v>
      </c>
      <c r="C82" s="61" t="s">
        <v>23</v>
      </c>
      <c r="D82" s="13">
        <v>44718</v>
      </c>
      <c r="E82" s="256" t="s">
        <v>1374</v>
      </c>
      <c r="F82" s="255" t="s">
        <v>381</v>
      </c>
      <c r="G82" s="258">
        <v>58</v>
      </c>
      <c r="H82" s="264">
        <v>25.6</v>
      </c>
      <c r="I82" s="260">
        <v>1484.8000000000002</v>
      </c>
      <c r="J82" s="261" t="s">
        <v>12</v>
      </c>
      <c r="K82" s="254" t="s">
        <v>952</v>
      </c>
      <c r="L82" s="57"/>
      <c r="M82" s="5"/>
      <c r="O82" s="27"/>
    </row>
    <row r="83" spans="2:15" s="4" customFormat="1">
      <c r="B83" s="62" t="s">
        <v>25</v>
      </c>
      <c r="C83" s="61" t="s">
        <v>23</v>
      </c>
      <c r="D83" s="13">
        <v>44718</v>
      </c>
      <c r="E83" s="256" t="s">
        <v>719</v>
      </c>
      <c r="F83" s="255" t="s">
        <v>381</v>
      </c>
      <c r="G83" s="258">
        <v>300</v>
      </c>
      <c r="H83" s="264">
        <v>25.6</v>
      </c>
      <c r="I83" s="260">
        <v>7680</v>
      </c>
      <c r="J83" s="261" t="s">
        <v>12</v>
      </c>
      <c r="K83" s="254" t="s">
        <v>953</v>
      </c>
      <c r="L83" s="57"/>
      <c r="M83" s="5"/>
      <c r="O83" s="27"/>
    </row>
    <row r="84" spans="2:15" s="4" customFormat="1">
      <c r="B84" s="62" t="s">
        <v>25</v>
      </c>
      <c r="C84" s="61" t="s">
        <v>23</v>
      </c>
      <c r="D84" s="13">
        <v>44718</v>
      </c>
      <c r="E84" s="256" t="s">
        <v>1375</v>
      </c>
      <c r="F84" s="255" t="s">
        <v>381</v>
      </c>
      <c r="G84" s="258">
        <v>31</v>
      </c>
      <c r="H84" s="264">
        <v>25.6</v>
      </c>
      <c r="I84" s="260">
        <v>793.6</v>
      </c>
      <c r="J84" s="261" t="s">
        <v>12</v>
      </c>
      <c r="K84" s="254" t="s">
        <v>954</v>
      </c>
      <c r="L84" s="57"/>
      <c r="M84" s="5"/>
      <c r="O84" s="27"/>
    </row>
    <row r="85" spans="2:15" s="4" customFormat="1">
      <c r="B85" s="62" t="s">
        <v>25</v>
      </c>
      <c r="C85" s="61" t="s">
        <v>23</v>
      </c>
      <c r="D85" s="13">
        <v>44718</v>
      </c>
      <c r="E85" s="256" t="s">
        <v>1375</v>
      </c>
      <c r="F85" s="255" t="s">
        <v>381</v>
      </c>
      <c r="G85" s="258">
        <v>29</v>
      </c>
      <c r="H85" s="264">
        <v>25.6</v>
      </c>
      <c r="I85" s="260">
        <v>742.40000000000009</v>
      </c>
      <c r="J85" s="261" t="s">
        <v>12</v>
      </c>
      <c r="K85" s="254" t="s">
        <v>955</v>
      </c>
      <c r="L85" s="57"/>
      <c r="M85" s="5"/>
      <c r="O85" s="27"/>
    </row>
    <row r="86" spans="2:15" s="4" customFormat="1">
      <c r="B86" s="62" t="s">
        <v>25</v>
      </c>
      <c r="C86" s="61" t="s">
        <v>23</v>
      </c>
      <c r="D86" s="13">
        <v>44718</v>
      </c>
      <c r="E86" s="256" t="s">
        <v>1375</v>
      </c>
      <c r="F86" s="255" t="s">
        <v>381</v>
      </c>
      <c r="G86" s="258">
        <v>60</v>
      </c>
      <c r="H86" s="264">
        <v>25.6</v>
      </c>
      <c r="I86" s="260">
        <v>1536</v>
      </c>
      <c r="J86" s="261" t="s">
        <v>12</v>
      </c>
      <c r="K86" s="254" t="s">
        <v>956</v>
      </c>
      <c r="L86" s="57"/>
      <c r="M86" s="5"/>
      <c r="O86" s="27"/>
    </row>
    <row r="87" spans="2:15" s="4" customFormat="1">
      <c r="B87" s="62" t="s">
        <v>25</v>
      </c>
      <c r="C87" s="61" t="s">
        <v>23</v>
      </c>
      <c r="D87" s="13">
        <v>44718</v>
      </c>
      <c r="E87" s="256" t="s">
        <v>1376</v>
      </c>
      <c r="F87" s="255" t="s">
        <v>381</v>
      </c>
      <c r="G87" s="258">
        <v>15</v>
      </c>
      <c r="H87" s="264">
        <v>25.6</v>
      </c>
      <c r="I87" s="260">
        <v>384</v>
      </c>
      <c r="J87" s="261" t="s">
        <v>12</v>
      </c>
      <c r="K87" s="254" t="s">
        <v>957</v>
      </c>
      <c r="L87" s="57"/>
      <c r="M87" s="5"/>
      <c r="O87" s="27"/>
    </row>
    <row r="88" spans="2:15" s="4" customFormat="1">
      <c r="B88" s="62" t="s">
        <v>25</v>
      </c>
      <c r="C88" s="61" t="s">
        <v>23</v>
      </c>
      <c r="D88" s="13">
        <v>44718</v>
      </c>
      <c r="E88" s="256" t="s">
        <v>1376</v>
      </c>
      <c r="F88" s="255" t="s">
        <v>381</v>
      </c>
      <c r="G88" s="258">
        <v>49</v>
      </c>
      <c r="H88" s="264">
        <v>25.6</v>
      </c>
      <c r="I88" s="260">
        <v>1254.4000000000001</v>
      </c>
      <c r="J88" s="261" t="s">
        <v>12</v>
      </c>
      <c r="K88" s="254" t="s">
        <v>958</v>
      </c>
      <c r="L88" s="57"/>
      <c r="M88" s="5"/>
      <c r="O88" s="27"/>
    </row>
    <row r="89" spans="2:15" s="4" customFormat="1">
      <c r="B89" s="62" t="s">
        <v>25</v>
      </c>
      <c r="C89" s="61" t="s">
        <v>23</v>
      </c>
      <c r="D89" s="13">
        <v>44718</v>
      </c>
      <c r="E89" s="256" t="s">
        <v>1377</v>
      </c>
      <c r="F89" s="255" t="s">
        <v>381</v>
      </c>
      <c r="G89" s="258">
        <v>50</v>
      </c>
      <c r="H89" s="264">
        <v>25.7</v>
      </c>
      <c r="I89" s="260">
        <v>1285</v>
      </c>
      <c r="J89" s="261" t="s">
        <v>12</v>
      </c>
      <c r="K89" s="254" t="s">
        <v>959</v>
      </c>
      <c r="L89" s="57"/>
      <c r="M89" s="5"/>
      <c r="O89" s="27"/>
    </row>
    <row r="90" spans="2:15" s="4" customFormat="1">
      <c r="B90" s="62" t="s">
        <v>25</v>
      </c>
      <c r="C90" s="61" t="s">
        <v>23</v>
      </c>
      <c r="D90" s="13">
        <v>44718</v>
      </c>
      <c r="E90" s="256" t="s">
        <v>1377</v>
      </c>
      <c r="F90" s="255" t="s">
        <v>381</v>
      </c>
      <c r="G90" s="258">
        <v>200</v>
      </c>
      <c r="H90" s="264">
        <v>25.7</v>
      </c>
      <c r="I90" s="260">
        <v>5140</v>
      </c>
      <c r="J90" s="261" t="s">
        <v>12</v>
      </c>
      <c r="K90" s="254" t="s">
        <v>960</v>
      </c>
      <c r="L90" s="57"/>
      <c r="M90" s="5"/>
      <c r="O90" s="27"/>
    </row>
    <row r="91" spans="2:15" s="4" customFormat="1">
      <c r="B91" s="62" t="s">
        <v>25</v>
      </c>
      <c r="C91" s="61" t="s">
        <v>23</v>
      </c>
      <c r="D91" s="13">
        <v>44718</v>
      </c>
      <c r="E91" s="256" t="s">
        <v>1377</v>
      </c>
      <c r="F91" s="255" t="s">
        <v>381</v>
      </c>
      <c r="G91" s="258">
        <v>200</v>
      </c>
      <c r="H91" s="264">
        <v>25.7</v>
      </c>
      <c r="I91" s="260">
        <v>5140</v>
      </c>
      <c r="J91" s="261" t="s">
        <v>12</v>
      </c>
      <c r="K91" s="254" t="s">
        <v>961</v>
      </c>
      <c r="L91" s="57"/>
      <c r="M91" s="5"/>
      <c r="O91" s="27"/>
    </row>
    <row r="92" spans="2:15" s="4" customFormat="1">
      <c r="B92" s="62" t="s">
        <v>25</v>
      </c>
      <c r="C92" s="61" t="s">
        <v>23</v>
      </c>
      <c r="D92" s="13">
        <v>44718</v>
      </c>
      <c r="E92" s="256" t="s">
        <v>1377</v>
      </c>
      <c r="F92" s="255" t="s">
        <v>381</v>
      </c>
      <c r="G92" s="258">
        <v>72</v>
      </c>
      <c r="H92" s="264">
        <v>25.7</v>
      </c>
      <c r="I92" s="260">
        <v>1850.3999999999999</v>
      </c>
      <c r="J92" s="261" t="s">
        <v>12</v>
      </c>
      <c r="K92" s="254" t="s">
        <v>962</v>
      </c>
      <c r="L92" s="57"/>
      <c r="M92" s="5"/>
      <c r="O92" s="27"/>
    </row>
    <row r="93" spans="2:15" s="4" customFormat="1">
      <c r="B93" s="62" t="s">
        <v>25</v>
      </c>
      <c r="C93" s="61" t="s">
        <v>23</v>
      </c>
      <c r="D93" s="13">
        <v>44718</v>
      </c>
      <c r="E93" s="256" t="s">
        <v>1377</v>
      </c>
      <c r="F93" s="255" t="s">
        <v>381</v>
      </c>
      <c r="G93" s="258">
        <v>61</v>
      </c>
      <c r="H93" s="264">
        <v>25.7</v>
      </c>
      <c r="I93" s="260">
        <v>1567.7</v>
      </c>
      <c r="J93" s="261" t="s">
        <v>12</v>
      </c>
      <c r="K93" s="254" t="s">
        <v>963</v>
      </c>
      <c r="L93" s="57"/>
      <c r="M93" s="5"/>
    </row>
    <row r="94" spans="2:15">
      <c r="B94" s="62" t="s">
        <v>25</v>
      </c>
      <c r="C94" s="61" t="s">
        <v>23</v>
      </c>
      <c r="D94" s="13">
        <v>44718</v>
      </c>
      <c r="E94" s="256" t="s">
        <v>721</v>
      </c>
      <c r="F94" s="255" t="s">
        <v>381</v>
      </c>
      <c r="G94" s="258">
        <v>17</v>
      </c>
      <c r="H94" s="264">
        <v>25.7</v>
      </c>
      <c r="I94" s="260">
        <v>436.9</v>
      </c>
      <c r="J94" s="261" t="s">
        <v>12</v>
      </c>
      <c r="K94" s="254" t="s">
        <v>964</v>
      </c>
    </row>
    <row r="95" spans="2:15">
      <c r="B95" s="62" t="s">
        <v>25</v>
      </c>
      <c r="C95" s="61" t="s">
        <v>23</v>
      </c>
      <c r="D95" s="13">
        <v>44718</v>
      </c>
      <c r="E95" s="256" t="s">
        <v>721</v>
      </c>
      <c r="F95" s="255" t="s">
        <v>381</v>
      </c>
      <c r="G95" s="258">
        <v>148</v>
      </c>
      <c r="H95" s="264">
        <v>25.7</v>
      </c>
      <c r="I95" s="260">
        <v>3803.6</v>
      </c>
      <c r="J95" s="261" t="s">
        <v>12</v>
      </c>
      <c r="K95" s="254" t="s">
        <v>965</v>
      </c>
    </row>
    <row r="96" spans="2:15">
      <c r="B96" s="62" t="s">
        <v>25</v>
      </c>
      <c r="C96" s="61" t="s">
        <v>23</v>
      </c>
      <c r="D96" s="13">
        <v>44718</v>
      </c>
      <c r="E96" s="256" t="s">
        <v>721</v>
      </c>
      <c r="F96" s="255" t="s">
        <v>381</v>
      </c>
      <c r="G96" s="258">
        <v>58</v>
      </c>
      <c r="H96" s="264">
        <v>25.7</v>
      </c>
      <c r="I96" s="260">
        <v>1490.6</v>
      </c>
      <c r="J96" s="261" t="s">
        <v>12</v>
      </c>
      <c r="K96" s="254" t="s">
        <v>966</v>
      </c>
    </row>
    <row r="97" spans="2:11">
      <c r="B97" s="62" t="s">
        <v>25</v>
      </c>
      <c r="C97" s="61" t="s">
        <v>23</v>
      </c>
      <c r="D97" s="13">
        <v>44718</v>
      </c>
      <c r="E97" s="256" t="s">
        <v>722</v>
      </c>
      <c r="F97" s="255" t="s">
        <v>381</v>
      </c>
      <c r="G97" s="258">
        <v>58</v>
      </c>
      <c r="H97" s="264">
        <v>25.75</v>
      </c>
      <c r="I97" s="260">
        <v>1493.5</v>
      </c>
      <c r="J97" s="261" t="s">
        <v>12</v>
      </c>
      <c r="K97" s="254" t="s">
        <v>967</v>
      </c>
    </row>
    <row r="98" spans="2:11">
      <c r="B98" s="62" t="s">
        <v>25</v>
      </c>
      <c r="C98" s="61" t="s">
        <v>23</v>
      </c>
      <c r="D98" s="13">
        <v>44718</v>
      </c>
      <c r="E98" s="256" t="s">
        <v>722</v>
      </c>
      <c r="F98" s="255" t="s">
        <v>381</v>
      </c>
      <c r="G98" s="258">
        <v>62</v>
      </c>
      <c r="H98" s="264">
        <v>25.75</v>
      </c>
      <c r="I98" s="260">
        <v>1596.5</v>
      </c>
      <c r="J98" s="261" t="s">
        <v>12</v>
      </c>
      <c r="K98" s="254" t="s">
        <v>968</v>
      </c>
    </row>
    <row r="99" spans="2:11">
      <c r="B99" s="62" t="s">
        <v>25</v>
      </c>
      <c r="C99" s="61" t="s">
        <v>23</v>
      </c>
      <c r="D99" s="13">
        <v>44718</v>
      </c>
      <c r="E99" s="256" t="s">
        <v>722</v>
      </c>
      <c r="F99" s="255" t="s">
        <v>381</v>
      </c>
      <c r="G99" s="258">
        <v>50</v>
      </c>
      <c r="H99" s="264">
        <v>25.75</v>
      </c>
      <c r="I99" s="260">
        <v>1287.5</v>
      </c>
      <c r="J99" s="261" t="s">
        <v>12</v>
      </c>
      <c r="K99" s="254" t="s">
        <v>969</v>
      </c>
    </row>
    <row r="100" spans="2:11">
      <c r="B100" s="62" t="s">
        <v>25</v>
      </c>
      <c r="C100" s="61" t="s">
        <v>23</v>
      </c>
      <c r="D100" s="13">
        <v>44718</v>
      </c>
      <c r="E100" s="256" t="s">
        <v>723</v>
      </c>
      <c r="F100" s="255" t="s">
        <v>381</v>
      </c>
      <c r="G100" s="258">
        <v>18</v>
      </c>
      <c r="H100" s="264">
        <v>25.75</v>
      </c>
      <c r="I100" s="260">
        <v>463.5</v>
      </c>
      <c r="J100" s="261" t="s">
        <v>12</v>
      </c>
      <c r="K100" s="254" t="s">
        <v>970</v>
      </c>
    </row>
    <row r="101" spans="2:11">
      <c r="B101" s="62" t="s">
        <v>25</v>
      </c>
      <c r="C101" s="61" t="s">
        <v>23</v>
      </c>
      <c r="D101" s="13">
        <v>44718</v>
      </c>
      <c r="E101" s="256" t="s">
        <v>723</v>
      </c>
      <c r="F101" s="255" t="s">
        <v>381</v>
      </c>
      <c r="G101" s="258">
        <v>62</v>
      </c>
      <c r="H101" s="264">
        <v>25.75</v>
      </c>
      <c r="I101" s="260">
        <v>1596.5</v>
      </c>
      <c r="J101" s="261" t="s">
        <v>12</v>
      </c>
      <c r="K101" s="254" t="s">
        <v>971</v>
      </c>
    </row>
    <row r="102" spans="2:11">
      <c r="B102" s="62" t="s">
        <v>25</v>
      </c>
      <c r="C102" s="61" t="s">
        <v>23</v>
      </c>
      <c r="D102" s="13">
        <v>44718</v>
      </c>
      <c r="E102" s="256" t="s">
        <v>723</v>
      </c>
      <c r="F102" s="255" t="s">
        <v>381</v>
      </c>
      <c r="G102" s="258">
        <v>65</v>
      </c>
      <c r="H102" s="264">
        <v>25.75</v>
      </c>
      <c r="I102" s="260">
        <v>1673.75</v>
      </c>
      <c r="J102" s="261" t="s">
        <v>12</v>
      </c>
      <c r="K102" s="254" t="s">
        <v>972</v>
      </c>
    </row>
    <row r="103" spans="2:11">
      <c r="B103" s="62" t="s">
        <v>25</v>
      </c>
      <c r="C103" s="61" t="s">
        <v>23</v>
      </c>
      <c r="D103" s="13">
        <v>44718</v>
      </c>
      <c r="E103" s="256" t="s">
        <v>723</v>
      </c>
      <c r="F103" s="255" t="s">
        <v>381</v>
      </c>
      <c r="G103" s="258">
        <v>68</v>
      </c>
      <c r="H103" s="264">
        <v>25.75</v>
      </c>
      <c r="I103" s="260">
        <v>1751</v>
      </c>
      <c r="J103" s="261" t="s">
        <v>12</v>
      </c>
      <c r="K103" s="254" t="s">
        <v>973</v>
      </c>
    </row>
    <row r="104" spans="2:11">
      <c r="B104" s="62" t="s">
        <v>25</v>
      </c>
      <c r="C104" s="61" t="s">
        <v>23</v>
      </c>
      <c r="D104" s="13">
        <v>44718</v>
      </c>
      <c r="E104" s="256" t="s">
        <v>723</v>
      </c>
      <c r="F104" s="255" t="s">
        <v>381</v>
      </c>
      <c r="G104" s="258">
        <v>62</v>
      </c>
      <c r="H104" s="264">
        <v>25.75</v>
      </c>
      <c r="I104" s="260">
        <v>1596.5</v>
      </c>
      <c r="J104" s="261" t="s">
        <v>12</v>
      </c>
      <c r="K104" s="254" t="s">
        <v>974</v>
      </c>
    </row>
    <row r="105" spans="2:11">
      <c r="B105" s="62" t="s">
        <v>25</v>
      </c>
      <c r="C105" s="61" t="s">
        <v>23</v>
      </c>
      <c r="D105" s="13">
        <v>44718</v>
      </c>
      <c r="E105" s="256" t="s">
        <v>723</v>
      </c>
      <c r="F105" s="255" t="s">
        <v>381</v>
      </c>
      <c r="G105" s="258">
        <v>62</v>
      </c>
      <c r="H105" s="264">
        <v>25.75</v>
      </c>
      <c r="I105" s="260">
        <v>1596.5</v>
      </c>
      <c r="J105" s="261" t="s">
        <v>12</v>
      </c>
      <c r="K105" s="254" t="s">
        <v>975</v>
      </c>
    </row>
    <row r="106" spans="2:11">
      <c r="B106" s="62" t="s">
        <v>25</v>
      </c>
      <c r="C106" s="61" t="s">
        <v>23</v>
      </c>
      <c r="D106" s="13">
        <v>44718</v>
      </c>
      <c r="E106" s="256" t="s">
        <v>723</v>
      </c>
      <c r="F106" s="255" t="s">
        <v>381</v>
      </c>
      <c r="G106" s="258">
        <v>62</v>
      </c>
      <c r="H106" s="264">
        <v>25.75</v>
      </c>
      <c r="I106" s="260">
        <v>1596.5</v>
      </c>
      <c r="J106" s="261" t="s">
        <v>12</v>
      </c>
      <c r="K106" s="254" t="s">
        <v>976</v>
      </c>
    </row>
    <row r="107" spans="2:11">
      <c r="B107" s="62" t="s">
        <v>25</v>
      </c>
      <c r="C107" s="61" t="s">
        <v>23</v>
      </c>
      <c r="D107" s="13">
        <v>44718</v>
      </c>
      <c r="E107" s="256" t="s">
        <v>723</v>
      </c>
      <c r="F107" s="255" t="s">
        <v>381</v>
      </c>
      <c r="G107" s="258">
        <v>62</v>
      </c>
      <c r="H107" s="264">
        <v>25.75</v>
      </c>
      <c r="I107" s="260">
        <v>1596.5</v>
      </c>
      <c r="J107" s="261" t="s">
        <v>12</v>
      </c>
      <c r="K107" s="254" t="s">
        <v>977</v>
      </c>
    </row>
    <row r="108" spans="2:11">
      <c r="B108" s="62" t="s">
        <v>25</v>
      </c>
      <c r="C108" s="61" t="s">
        <v>23</v>
      </c>
      <c r="D108" s="13">
        <v>44718</v>
      </c>
      <c r="E108" s="256" t="s">
        <v>723</v>
      </c>
      <c r="F108" s="255" t="s">
        <v>381</v>
      </c>
      <c r="G108" s="258">
        <v>62</v>
      </c>
      <c r="H108" s="264">
        <v>25.75</v>
      </c>
      <c r="I108" s="260">
        <v>1596.5</v>
      </c>
      <c r="J108" s="261" t="s">
        <v>12</v>
      </c>
      <c r="K108" s="254" t="s">
        <v>978</v>
      </c>
    </row>
    <row r="109" spans="2:11">
      <c r="B109" s="62" t="s">
        <v>25</v>
      </c>
      <c r="C109" s="61" t="s">
        <v>23</v>
      </c>
      <c r="D109" s="13">
        <v>44718</v>
      </c>
      <c r="E109" s="256" t="s">
        <v>723</v>
      </c>
      <c r="F109" s="255" t="s">
        <v>381</v>
      </c>
      <c r="G109" s="258">
        <v>62</v>
      </c>
      <c r="H109" s="264">
        <v>25.75</v>
      </c>
      <c r="I109" s="260">
        <v>1596.5</v>
      </c>
      <c r="J109" s="261" t="s">
        <v>12</v>
      </c>
      <c r="K109" s="254" t="s">
        <v>979</v>
      </c>
    </row>
    <row r="110" spans="2:11">
      <c r="B110" s="62" t="s">
        <v>25</v>
      </c>
      <c r="C110" s="61" t="s">
        <v>23</v>
      </c>
      <c r="D110" s="13">
        <v>44718</v>
      </c>
      <c r="E110" s="256" t="s">
        <v>723</v>
      </c>
      <c r="F110" s="255" t="s">
        <v>381</v>
      </c>
      <c r="G110" s="258">
        <v>62</v>
      </c>
      <c r="H110" s="264">
        <v>25.75</v>
      </c>
      <c r="I110" s="260">
        <v>1596.5</v>
      </c>
      <c r="J110" s="261" t="s">
        <v>12</v>
      </c>
      <c r="K110" s="254" t="s">
        <v>980</v>
      </c>
    </row>
    <row r="111" spans="2:11">
      <c r="B111" s="62" t="s">
        <v>25</v>
      </c>
      <c r="C111" s="61" t="s">
        <v>23</v>
      </c>
      <c r="D111" s="13">
        <v>44718</v>
      </c>
      <c r="E111" s="256" t="s">
        <v>723</v>
      </c>
      <c r="F111" s="255" t="s">
        <v>381</v>
      </c>
      <c r="G111" s="258">
        <v>53</v>
      </c>
      <c r="H111" s="264">
        <v>25.75</v>
      </c>
      <c r="I111" s="260">
        <v>1364.75</v>
      </c>
      <c r="J111" s="261" t="s">
        <v>12</v>
      </c>
      <c r="K111" s="254" t="s">
        <v>981</v>
      </c>
    </row>
    <row r="112" spans="2:11">
      <c r="B112" s="62" t="s">
        <v>25</v>
      </c>
      <c r="C112" s="61" t="s">
        <v>23</v>
      </c>
      <c r="D112" s="13">
        <v>44718</v>
      </c>
      <c r="E112" s="256" t="s">
        <v>723</v>
      </c>
      <c r="F112" s="255" t="s">
        <v>381</v>
      </c>
      <c r="G112" s="258">
        <v>53</v>
      </c>
      <c r="H112" s="264">
        <v>25.75</v>
      </c>
      <c r="I112" s="260">
        <v>1364.75</v>
      </c>
      <c r="J112" s="261" t="s">
        <v>12</v>
      </c>
      <c r="K112" s="254" t="s">
        <v>982</v>
      </c>
    </row>
    <row r="113" spans="2:11">
      <c r="B113" s="62" t="s">
        <v>25</v>
      </c>
      <c r="C113" s="61" t="s">
        <v>23</v>
      </c>
      <c r="D113" s="13">
        <v>44718</v>
      </c>
      <c r="E113" s="256" t="s">
        <v>723</v>
      </c>
      <c r="F113" s="255" t="s">
        <v>381</v>
      </c>
      <c r="G113" s="258">
        <v>53</v>
      </c>
      <c r="H113" s="264">
        <v>25.75</v>
      </c>
      <c r="I113" s="260">
        <v>1364.75</v>
      </c>
      <c r="J113" s="261" t="s">
        <v>12</v>
      </c>
      <c r="K113" s="254" t="s">
        <v>983</v>
      </c>
    </row>
    <row r="114" spans="2:11">
      <c r="B114" s="62" t="s">
        <v>25</v>
      </c>
      <c r="C114" s="61" t="s">
        <v>23</v>
      </c>
      <c r="D114" s="13">
        <v>44718</v>
      </c>
      <c r="E114" s="256" t="s">
        <v>723</v>
      </c>
      <c r="F114" s="255" t="s">
        <v>381</v>
      </c>
      <c r="G114" s="258">
        <v>53</v>
      </c>
      <c r="H114" s="264">
        <v>25.75</v>
      </c>
      <c r="I114" s="260">
        <v>1364.75</v>
      </c>
      <c r="J114" s="261" t="s">
        <v>12</v>
      </c>
      <c r="K114" s="254" t="s">
        <v>984</v>
      </c>
    </row>
    <row r="115" spans="2:11">
      <c r="B115" s="62" t="s">
        <v>25</v>
      </c>
      <c r="C115" s="61" t="s">
        <v>23</v>
      </c>
      <c r="D115" s="13">
        <v>44718</v>
      </c>
      <c r="E115" s="256" t="s">
        <v>723</v>
      </c>
      <c r="F115" s="255" t="s">
        <v>381</v>
      </c>
      <c r="G115" s="258">
        <v>53</v>
      </c>
      <c r="H115" s="264">
        <v>25.75</v>
      </c>
      <c r="I115" s="260">
        <v>1364.75</v>
      </c>
      <c r="J115" s="261" t="s">
        <v>12</v>
      </c>
      <c r="K115" s="254" t="s">
        <v>985</v>
      </c>
    </row>
    <row r="116" spans="2:11">
      <c r="B116" s="62" t="s">
        <v>25</v>
      </c>
      <c r="C116" s="61" t="s">
        <v>23</v>
      </c>
      <c r="D116" s="13">
        <v>44718</v>
      </c>
      <c r="E116" s="256" t="s">
        <v>723</v>
      </c>
      <c r="F116" s="255" t="s">
        <v>381</v>
      </c>
      <c r="G116" s="258">
        <v>53</v>
      </c>
      <c r="H116" s="264">
        <v>25.75</v>
      </c>
      <c r="I116" s="260">
        <v>1364.75</v>
      </c>
      <c r="J116" s="261" t="s">
        <v>12</v>
      </c>
      <c r="K116" s="254" t="s">
        <v>986</v>
      </c>
    </row>
    <row r="117" spans="2:11">
      <c r="B117" s="62" t="s">
        <v>25</v>
      </c>
      <c r="C117" s="61" t="s">
        <v>23</v>
      </c>
      <c r="D117" s="13">
        <v>44718</v>
      </c>
      <c r="E117" s="256" t="s">
        <v>723</v>
      </c>
      <c r="F117" s="255" t="s">
        <v>381</v>
      </c>
      <c r="G117" s="258">
        <v>53</v>
      </c>
      <c r="H117" s="264">
        <v>25.75</v>
      </c>
      <c r="I117" s="260">
        <v>1364.75</v>
      </c>
      <c r="J117" s="261" t="s">
        <v>12</v>
      </c>
      <c r="K117" s="254" t="s">
        <v>987</v>
      </c>
    </row>
    <row r="118" spans="2:11">
      <c r="B118" s="62" t="s">
        <v>25</v>
      </c>
      <c r="C118" s="61" t="s">
        <v>23</v>
      </c>
      <c r="D118" s="13">
        <v>44718</v>
      </c>
      <c r="E118" s="256" t="s">
        <v>723</v>
      </c>
      <c r="F118" s="255" t="s">
        <v>381</v>
      </c>
      <c r="G118" s="258">
        <v>53</v>
      </c>
      <c r="H118" s="264">
        <v>25.75</v>
      </c>
      <c r="I118" s="260">
        <v>1364.75</v>
      </c>
      <c r="J118" s="261" t="s">
        <v>12</v>
      </c>
      <c r="K118" s="254" t="s">
        <v>988</v>
      </c>
    </row>
    <row r="119" spans="2:11">
      <c r="B119" s="62" t="s">
        <v>25</v>
      </c>
      <c r="C119" s="61" t="s">
        <v>23</v>
      </c>
      <c r="D119" s="13">
        <v>44718</v>
      </c>
      <c r="E119" s="256" t="s">
        <v>723</v>
      </c>
      <c r="F119" s="255" t="s">
        <v>381</v>
      </c>
      <c r="G119" s="258">
        <v>53</v>
      </c>
      <c r="H119" s="264">
        <v>25.75</v>
      </c>
      <c r="I119" s="260">
        <v>1364.75</v>
      </c>
      <c r="J119" s="261" t="s">
        <v>12</v>
      </c>
      <c r="K119" s="254" t="s">
        <v>989</v>
      </c>
    </row>
    <row r="120" spans="2:11">
      <c r="B120" s="62" t="s">
        <v>25</v>
      </c>
      <c r="C120" s="61" t="s">
        <v>23</v>
      </c>
      <c r="D120" s="13">
        <v>44718</v>
      </c>
      <c r="E120" s="256" t="s">
        <v>723</v>
      </c>
      <c r="F120" s="255" t="s">
        <v>381</v>
      </c>
      <c r="G120" s="258">
        <v>53</v>
      </c>
      <c r="H120" s="264">
        <v>25.75</v>
      </c>
      <c r="I120" s="260">
        <v>1364.75</v>
      </c>
      <c r="J120" s="261" t="s">
        <v>12</v>
      </c>
      <c r="K120" s="254" t="s">
        <v>990</v>
      </c>
    </row>
    <row r="121" spans="2:11">
      <c r="B121" s="62" t="s">
        <v>25</v>
      </c>
      <c r="C121" s="61" t="s">
        <v>23</v>
      </c>
      <c r="D121" s="13">
        <v>44718</v>
      </c>
      <c r="E121" s="256" t="s">
        <v>723</v>
      </c>
      <c r="F121" s="255" t="s">
        <v>381</v>
      </c>
      <c r="G121" s="258">
        <v>53</v>
      </c>
      <c r="H121" s="264">
        <v>25.75</v>
      </c>
      <c r="I121" s="260">
        <v>1364.75</v>
      </c>
      <c r="J121" s="261" t="s">
        <v>12</v>
      </c>
      <c r="K121" s="254" t="s">
        <v>991</v>
      </c>
    </row>
    <row r="122" spans="2:11">
      <c r="B122" s="62" t="s">
        <v>25</v>
      </c>
      <c r="C122" s="61" t="s">
        <v>23</v>
      </c>
      <c r="D122" s="13">
        <v>44718</v>
      </c>
      <c r="E122" s="256" t="s">
        <v>723</v>
      </c>
      <c r="F122" s="255" t="s">
        <v>381</v>
      </c>
      <c r="G122" s="258">
        <v>53</v>
      </c>
      <c r="H122" s="264">
        <v>25.75</v>
      </c>
      <c r="I122" s="260">
        <v>1364.75</v>
      </c>
      <c r="J122" s="261" t="s">
        <v>12</v>
      </c>
      <c r="K122" s="254" t="s">
        <v>992</v>
      </c>
    </row>
    <row r="123" spans="2:11">
      <c r="B123" s="62" t="s">
        <v>25</v>
      </c>
      <c r="C123" s="61" t="s">
        <v>23</v>
      </c>
      <c r="D123" s="13">
        <v>44718</v>
      </c>
      <c r="E123" s="256" t="s">
        <v>723</v>
      </c>
      <c r="F123" s="255" t="s">
        <v>381</v>
      </c>
      <c r="G123" s="258">
        <v>44</v>
      </c>
      <c r="H123" s="264">
        <v>25.75</v>
      </c>
      <c r="I123" s="260">
        <v>1133</v>
      </c>
      <c r="J123" s="261" t="s">
        <v>12</v>
      </c>
      <c r="K123" s="254" t="s">
        <v>993</v>
      </c>
    </row>
    <row r="124" spans="2:11">
      <c r="B124" s="62" t="s">
        <v>25</v>
      </c>
      <c r="C124" s="61" t="s">
        <v>23</v>
      </c>
      <c r="D124" s="13">
        <v>44718</v>
      </c>
      <c r="E124" s="256" t="s">
        <v>723</v>
      </c>
      <c r="F124" s="255" t="s">
        <v>381</v>
      </c>
      <c r="G124" s="258">
        <v>9</v>
      </c>
      <c r="H124" s="264">
        <v>25.75</v>
      </c>
      <c r="I124" s="260">
        <v>231.75</v>
      </c>
      <c r="J124" s="261" t="s">
        <v>12</v>
      </c>
      <c r="K124" s="254" t="s">
        <v>994</v>
      </c>
    </row>
    <row r="125" spans="2:11">
      <c r="B125" s="62" t="s">
        <v>25</v>
      </c>
      <c r="C125" s="61" t="s">
        <v>23</v>
      </c>
      <c r="D125" s="13">
        <v>44718</v>
      </c>
      <c r="E125" s="256" t="s">
        <v>723</v>
      </c>
      <c r="F125" s="255" t="s">
        <v>381</v>
      </c>
      <c r="G125" s="258">
        <v>41</v>
      </c>
      <c r="H125" s="264">
        <v>25.75</v>
      </c>
      <c r="I125" s="260">
        <v>1055.75</v>
      </c>
      <c r="J125" s="261" t="s">
        <v>12</v>
      </c>
      <c r="K125" s="254" t="s">
        <v>995</v>
      </c>
    </row>
    <row r="126" spans="2:11">
      <c r="B126" s="62" t="s">
        <v>25</v>
      </c>
      <c r="C126" s="61" t="s">
        <v>23</v>
      </c>
      <c r="D126" s="13">
        <v>44718</v>
      </c>
      <c r="E126" s="256" t="s">
        <v>723</v>
      </c>
      <c r="F126" s="255" t="s">
        <v>381</v>
      </c>
      <c r="G126" s="258">
        <v>12</v>
      </c>
      <c r="H126" s="264">
        <v>25.75</v>
      </c>
      <c r="I126" s="260">
        <v>309</v>
      </c>
      <c r="J126" s="261" t="s">
        <v>12</v>
      </c>
      <c r="K126" s="254" t="s">
        <v>996</v>
      </c>
    </row>
    <row r="127" spans="2:11">
      <c r="B127" s="62" t="s">
        <v>25</v>
      </c>
      <c r="C127" s="61" t="s">
        <v>23</v>
      </c>
      <c r="D127" s="13">
        <v>44718</v>
      </c>
      <c r="E127" s="256" t="s">
        <v>723</v>
      </c>
      <c r="F127" s="255" t="s">
        <v>381</v>
      </c>
      <c r="G127" s="258">
        <v>61</v>
      </c>
      <c r="H127" s="264">
        <v>25.75</v>
      </c>
      <c r="I127" s="260">
        <v>1570.75</v>
      </c>
      <c r="J127" s="261" t="s">
        <v>12</v>
      </c>
      <c r="K127" s="254" t="s">
        <v>997</v>
      </c>
    </row>
    <row r="128" spans="2:11">
      <c r="B128" s="62" t="s">
        <v>25</v>
      </c>
      <c r="C128" s="61" t="s">
        <v>23</v>
      </c>
      <c r="D128" s="13">
        <v>44718</v>
      </c>
      <c r="E128" s="256" t="s">
        <v>724</v>
      </c>
      <c r="F128" s="255" t="s">
        <v>381</v>
      </c>
      <c r="G128" s="258">
        <v>66</v>
      </c>
      <c r="H128" s="264">
        <v>25.7</v>
      </c>
      <c r="I128" s="260">
        <v>1696.2</v>
      </c>
      <c r="J128" s="261" t="s">
        <v>12</v>
      </c>
      <c r="K128" s="254" t="s">
        <v>998</v>
      </c>
    </row>
    <row r="129" spans="2:11">
      <c r="B129" s="62" t="s">
        <v>25</v>
      </c>
      <c r="C129" s="61" t="s">
        <v>23</v>
      </c>
      <c r="D129" s="13">
        <v>44718</v>
      </c>
      <c r="E129" s="256" t="s">
        <v>724</v>
      </c>
      <c r="F129" s="255" t="s">
        <v>381</v>
      </c>
      <c r="G129" s="258">
        <v>56</v>
      </c>
      <c r="H129" s="264">
        <v>25.7</v>
      </c>
      <c r="I129" s="260">
        <v>1439.2</v>
      </c>
      <c r="J129" s="261" t="s">
        <v>12</v>
      </c>
      <c r="K129" s="254" t="s">
        <v>999</v>
      </c>
    </row>
    <row r="130" spans="2:11">
      <c r="B130" s="62" t="s">
        <v>25</v>
      </c>
      <c r="C130" s="61" t="s">
        <v>23</v>
      </c>
      <c r="D130" s="13">
        <v>44718</v>
      </c>
      <c r="E130" s="256" t="s">
        <v>724</v>
      </c>
      <c r="F130" s="255" t="s">
        <v>381</v>
      </c>
      <c r="G130" s="258">
        <v>49</v>
      </c>
      <c r="H130" s="264">
        <v>25.7</v>
      </c>
      <c r="I130" s="260">
        <v>1259.3</v>
      </c>
      <c r="J130" s="261" t="s">
        <v>12</v>
      </c>
      <c r="K130" s="254" t="s">
        <v>1000</v>
      </c>
    </row>
    <row r="131" spans="2:11">
      <c r="B131" s="62" t="s">
        <v>25</v>
      </c>
      <c r="C131" s="61" t="s">
        <v>23</v>
      </c>
      <c r="D131" s="13">
        <v>44718</v>
      </c>
      <c r="E131" s="256" t="s">
        <v>724</v>
      </c>
      <c r="F131" s="255" t="s">
        <v>381</v>
      </c>
      <c r="G131" s="258">
        <v>59</v>
      </c>
      <c r="H131" s="264">
        <v>25.7</v>
      </c>
      <c r="I131" s="260">
        <v>1516.3</v>
      </c>
      <c r="J131" s="261" t="s">
        <v>12</v>
      </c>
      <c r="K131" s="254" t="s">
        <v>1001</v>
      </c>
    </row>
    <row r="132" spans="2:11">
      <c r="B132" s="62" t="s">
        <v>25</v>
      </c>
      <c r="C132" s="61" t="s">
        <v>23</v>
      </c>
      <c r="D132" s="13">
        <v>44718</v>
      </c>
      <c r="E132" s="256" t="s">
        <v>724</v>
      </c>
      <c r="F132" s="255" t="s">
        <v>381</v>
      </c>
      <c r="G132" s="258">
        <v>56</v>
      </c>
      <c r="H132" s="264">
        <v>25.7</v>
      </c>
      <c r="I132" s="260">
        <v>1439.2</v>
      </c>
      <c r="J132" s="261" t="s">
        <v>12</v>
      </c>
      <c r="K132" s="254" t="s">
        <v>1002</v>
      </c>
    </row>
    <row r="133" spans="2:11">
      <c r="B133" s="62" t="s">
        <v>25</v>
      </c>
      <c r="C133" s="61" t="s">
        <v>23</v>
      </c>
      <c r="D133" s="13">
        <v>44718</v>
      </c>
      <c r="E133" s="256" t="s">
        <v>724</v>
      </c>
      <c r="F133" s="255" t="s">
        <v>381</v>
      </c>
      <c r="G133" s="258">
        <v>51</v>
      </c>
      <c r="H133" s="264">
        <v>25.7</v>
      </c>
      <c r="I133" s="260">
        <v>1310.7</v>
      </c>
      <c r="J133" s="261" t="s">
        <v>12</v>
      </c>
      <c r="K133" s="254" t="s">
        <v>1003</v>
      </c>
    </row>
    <row r="134" spans="2:11">
      <c r="B134" s="62" t="s">
        <v>25</v>
      </c>
      <c r="C134" s="61" t="s">
        <v>23</v>
      </c>
      <c r="D134" s="13">
        <v>44718</v>
      </c>
      <c r="E134" s="256" t="s">
        <v>724</v>
      </c>
      <c r="F134" s="255" t="s">
        <v>381</v>
      </c>
      <c r="G134" s="258">
        <v>59</v>
      </c>
      <c r="H134" s="264">
        <v>25.7</v>
      </c>
      <c r="I134" s="260">
        <v>1516.3</v>
      </c>
      <c r="J134" s="261" t="s">
        <v>12</v>
      </c>
      <c r="K134" s="254" t="s">
        <v>1004</v>
      </c>
    </row>
    <row r="135" spans="2:11">
      <c r="B135" s="62" t="s">
        <v>25</v>
      </c>
      <c r="C135" s="61" t="s">
        <v>23</v>
      </c>
      <c r="D135" s="13">
        <v>44718</v>
      </c>
      <c r="E135" s="256" t="s">
        <v>724</v>
      </c>
      <c r="F135" s="255" t="s">
        <v>381</v>
      </c>
      <c r="G135" s="258">
        <v>57</v>
      </c>
      <c r="H135" s="264">
        <v>25.65</v>
      </c>
      <c r="I135" s="260">
        <v>1462.05</v>
      </c>
      <c r="J135" s="261" t="s">
        <v>12</v>
      </c>
      <c r="K135" s="254" t="s">
        <v>1005</v>
      </c>
    </row>
    <row r="136" spans="2:11">
      <c r="B136" s="62" t="s">
        <v>25</v>
      </c>
      <c r="C136" s="61" t="s">
        <v>23</v>
      </c>
      <c r="D136" s="13">
        <v>44718</v>
      </c>
      <c r="E136" s="256" t="s">
        <v>1378</v>
      </c>
      <c r="F136" s="255" t="s">
        <v>381</v>
      </c>
      <c r="G136" s="258">
        <v>140</v>
      </c>
      <c r="H136" s="264">
        <v>25.65</v>
      </c>
      <c r="I136" s="260">
        <v>3591</v>
      </c>
      <c r="J136" s="261" t="s">
        <v>12</v>
      </c>
      <c r="K136" s="254" t="s">
        <v>1006</v>
      </c>
    </row>
    <row r="137" spans="2:11">
      <c r="B137" s="62" t="s">
        <v>25</v>
      </c>
      <c r="C137" s="61" t="s">
        <v>23</v>
      </c>
      <c r="D137" s="13">
        <v>44718</v>
      </c>
      <c r="E137" s="256" t="s">
        <v>1379</v>
      </c>
      <c r="F137" s="255" t="s">
        <v>381</v>
      </c>
      <c r="G137" s="258">
        <v>79</v>
      </c>
      <c r="H137" s="264">
        <v>25.65</v>
      </c>
      <c r="I137" s="260">
        <v>2026.35</v>
      </c>
      <c r="J137" s="261" t="s">
        <v>12</v>
      </c>
      <c r="K137" s="254" t="s">
        <v>1007</v>
      </c>
    </row>
    <row r="138" spans="2:11">
      <c r="B138" s="62" t="s">
        <v>25</v>
      </c>
      <c r="C138" s="61" t="s">
        <v>23</v>
      </c>
      <c r="D138" s="13">
        <v>44718</v>
      </c>
      <c r="E138" s="256" t="s">
        <v>1380</v>
      </c>
      <c r="F138" s="255" t="s">
        <v>381</v>
      </c>
      <c r="G138" s="258">
        <v>127</v>
      </c>
      <c r="H138" s="264">
        <v>25.65</v>
      </c>
      <c r="I138" s="260">
        <v>3257.5499999999997</v>
      </c>
      <c r="J138" s="261" t="s">
        <v>12</v>
      </c>
      <c r="K138" s="254" t="s">
        <v>1008</v>
      </c>
    </row>
    <row r="139" spans="2:11">
      <c r="B139" s="62" t="s">
        <v>25</v>
      </c>
      <c r="C139" s="61" t="s">
        <v>23</v>
      </c>
      <c r="D139" s="13">
        <v>44718</v>
      </c>
      <c r="E139" s="256" t="s">
        <v>1381</v>
      </c>
      <c r="F139" s="255" t="s">
        <v>381</v>
      </c>
      <c r="G139" s="258">
        <v>150</v>
      </c>
      <c r="H139" s="264">
        <v>25.65</v>
      </c>
      <c r="I139" s="260">
        <v>3847.5</v>
      </c>
      <c r="J139" s="261" t="s">
        <v>12</v>
      </c>
      <c r="K139" s="254" t="s">
        <v>1009</v>
      </c>
    </row>
    <row r="140" spans="2:11">
      <c r="B140" s="62" t="s">
        <v>25</v>
      </c>
      <c r="C140" s="61" t="s">
        <v>23</v>
      </c>
      <c r="D140" s="13">
        <v>44718</v>
      </c>
      <c r="E140" s="256" t="s">
        <v>1381</v>
      </c>
      <c r="F140" s="255" t="s">
        <v>381</v>
      </c>
      <c r="G140" s="258">
        <v>60</v>
      </c>
      <c r="H140" s="264">
        <v>25.65</v>
      </c>
      <c r="I140" s="260">
        <v>1539</v>
      </c>
      <c r="J140" s="261" t="s">
        <v>12</v>
      </c>
      <c r="K140" s="254" t="s">
        <v>1010</v>
      </c>
    </row>
    <row r="141" spans="2:11">
      <c r="B141" s="62" t="s">
        <v>25</v>
      </c>
      <c r="C141" s="61" t="s">
        <v>23</v>
      </c>
      <c r="D141" s="13">
        <v>44718</v>
      </c>
      <c r="E141" s="256" t="s">
        <v>394</v>
      </c>
      <c r="F141" s="255" t="s">
        <v>381</v>
      </c>
      <c r="G141" s="258">
        <v>150</v>
      </c>
      <c r="H141" s="264">
        <v>25.75</v>
      </c>
      <c r="I141" s="260">
        <v>3862.5</v>
      </c>
      <c r="J141" s="261" t="s">
        <v>12</v>
      </c>
      <c r="K141" s="254" t="s">
        <v>1011</v>
      </c>
    </row>
    <row r="142" spans="2:11">
      <c r="B142" s="62" t="s">
        <v>25</v>
      </c>
      <c r="C142" s="61" t="s">
        <v>23</v>
      </c>
      <c r="D142" s="13">
        <v>44718</v>
      </c>
      <c r="E142" s="256" t="s">
        <v>394</v>
      </c>
      <c r="F142" s="255" t="s">
        <v>381</v>
      </c>
      <c r="G142" s="258">
        <v>201</v>
      </c>
      <c r="H142" s="264">
        <v>25.75</v>
      </c>
      <c r="I142" s="260">
        <v>5175.75</v>
      </c>
      <c r="J142" s="261" t="s">
        <v>12</v>
      </c>
      <c r="K142" s="254" t="s">
        <v>1012</v>
      </c>
    </row>
    <row r="143" spans="2:11">
      <c r="B143" s="62" t="s">
        <v>25</v>
      </c>
      <c r="C143" s="61" t="s">
        <v>23</v>
      </c>
      <c r="D143" s="13">
        <v>44718</v>
      </c>
      <c r="E143" s="256" t="s">
        <v>394</v>
      </c>
      <c r="F143" s="255" t="s">
        <v>381</v>
      </c>
      <c r="G143" s="258">
        <v>150</v>
      </c>
      <c r="H143" s="264">
        <v>25.75</v>
      </c>
      <c r="I143" s="260">
        <v>3862.5</v>
      </c>
      <c r="J143" s="261" t="s">
        <v>12</v>
      </c>
      <c r="K143" s="254" t="s">
        <v>1013</v>
      </c>
    </row>
    <row r="144" spans="2:11">
      <c r="B144" s="62" t="s">
        <v>25</v>
      </c>
      <c r="C144" s="61" t="s">
        <v>23</v>
      </c>
      <c r="D144" s="13">
        <v>44718</v>
      </c>
      <c r="E144" s="256" t="s">
        <v>394</v>
      </c>
      <c r="F144" s="255" t="s">
        <v>381</v>
      </c>
      <c r="G144" s="258">
        <v>201</v>
      </c>
      <c r="H144" s="264">
        <v>25.75</v>
      </c>
      <c r="I144" s="260">
        <v>5175.75</v>
      </c>
      <c r="J144" s="261" t="s">
        <v>12</v>
      </c>
      <c r="K144" s="254" t="s">
        <v>1014</v>
      </c>
    </row>
    <row r="145" spans="2:11">
      <c r="B145" s="62" t="s">
        <v>25</v>
      </c>
      <c r="C145" s="61" t="s">
        <v>23</v>
      </c>
      <c r="D145" s="13">
        <v>44718</v>
      </c>
      <c r="E145" s="256" t="s">
        <v>394</v>
      </c>
      <c r="F145" s="255" t="s">
        <v>381</v>
      </c>
      <c r="G145" s="258">
        <v>28</v>
      </c>
      <c r="H145" s="264">
        <v>25.75</v>
      </c>
      <c r="I145" s="260">
        <v>721</v>
      </c>
      <c r="J145" s="261" t="s">
        <v>12</v>
      </c>
      <c r="K145" s="254" t="s">
        <v>1015</v>
      </c>
    </row>
    <row r="146" spans="2:11">
      <c r="B146" s="62" t="s">
        <v>25</v>
      </c>
      <c r="C146" s="61" t="s">
        <v>23</v>
      </c>
      <c r="D146" s="13">
        <v>44718</v>
      </c>
      <c r="E146" s="256" t="s">
        <v>394</v>
      </c>
      <c r="F146" s="255" t="s">
        <v>381</v>
      </c>
      <c r="G146" s="258">
        <v>791</v>
      </c>
      <c r="H146" s="264">
        <v>25.75</v>
      </c>
      <c r="I146" s="260">
        <v>20368.25</v>
      </c>
      <c r="J146" s="261" t="s">
        <v>12</v>
      </c>
      <c r="K146" s="254" t="s">
        <v>1016</v>
      </c>
    </row>
    <row r="147" spans="2:11">
      <c r="B147" s="62" t="s">
        <v>25</v>
      </c>
      <c r="C147" s="61" t="s">
        <v>23</v>
      </c>
      <c r="D147" s="13">
        <v>44718</v>
      </c>
      <c r="E147" s="256" t="s">
        <v>1382</v>
      </c>
      <c r="F147" s="255" t="s">
        <v>381</v>
      </c>
      <c r="G147" s="258">
        <v>110</v>
      </c>
      <c r="H147" s="264">
        <v>25.75</v>
      </c>
      <c r="I147" s="260">
        <v>2832.5</v>
      </c>
      <c r="J147" s="261" t="s">
        <v>12</v>
      </c>
      <c r="K147" s="254" t="s">
        <v>1017</v>
      </c>
    </row>
    <row r="148" spans="2:11">
      <c r="B148" s="62" t="s">
        <v>25</v>
      </c>
      <c r="C148" s="61" t="s">
        <v>23</v>
      </c>
      <c r="D148" s="13">
        <v>44718</v>
      </c>
      <c r="E148" s="256" t="s">
        <v>1382</v>
      </c>
      <c r="F148" s="255" t="s">
        <v>381</v>
      </c>
      <c r="G148" s="258">
        <v>40</v>
      </c>
      <c r="H148" s="264">
        <v>25.75</v>
      </c>
      <c r="I148" s="260">
        <v>1030</v>
      </c>
      <c r="J148" s="261" t="s">
        <v>12</v>
      </c>
      <c r="K148" s="254" t="s">
        <v>1018</v>
      </c>
    </row>
    <row r="149" spans="2:11">
      <c r="B149" s="62" t="s">
        <v>25</v>
      </c>
      <c r="C149" s="61" t="s">
        <v>23</v>
      </c>
      <c r="D149" s="13">
        <v>44718</v>
      </c>
      <c r="E149" s="256" t="s">
        <v>1383</v>
      </c>
      <c r="F149" s="255" t="s">
        <v>381</v>
      </c>
      <c r="G149" s="258">
        <v>73</v>
      </c>
      <c r="H149" s="264">
        <v>25.75</v>
      </c>
      <c r="I149" s="260">
        <v>1879.75</v>
      </c>
      <c r="J149" s="261" t="s">
        <v>12</v>
      </c>
      <c r="K149" s="254" t="s">
        <v>1019</v>
      </c>
    </row>
    <row r="150" spans="2:11">
      <c r="B150" s="62" t="s">
        <v>25</v>
      </c>
      <c r="C150" s="61" t="s">
        <v>23</v>
      </c>
      <c r="D150" s="13">
        <v>44718</v>
      </c>
      <c r="E150" s="256" t="s">
        <v>1383</v>
      </c>
      <c r="F150" s="255" t="s">
        <v>381</v>
      </c>
      <c r="G150" s="258">
        <v>187</v>
      </c>
      <c r="H150" s="264">
        <v>25.75</v>
      </c>
      <c r="I150" s="260">
        <v>4815.25</v>
      </c>
      <c r="J150" s="261" t="s">
        <v>12</v>
      </c>
      <c r="K150" s="254" t="s">
        <v>1020</v>
      </c>
    </row>
    <row r="151" spans="2:11">
      <c r="B151" s="62" t="s">
        <v>25</v>
      </c>
      <c r="C151" s="61" t="s">
        <v>23</v>
      </c>
      <c r="D151" s="13">
        <v>44718</v>
      </c>
      <c r="E151" s="256" t="s">
        <v>1384</v>
      </c>
      <c r="F151" s="255" t="s">
        <v>381</v>
      </c>
      <c r="G151" s="258">
        <v>110</v>
      </c>
      <c r="H151" s="264">
        <v>25.75</v>
      </c>
      <c r="I151" s="260">
        <v>2832.5</v>
      </c>
      <c r="J151" s="261" t="s">
        <v>12</v>
      </c>
      <c r="K151" s="254" t="s">
        <v>1021</v>
      </c>
    </row>
    <row r="152" spans="2:11">
      <c r="B152" s="62" t="s">
        <v>25</v>
      </c>
      <c r="C152" s="61" t="s">
        <v>23</v>
      </c>
      <c r="D152" s="13">
        <v>44718</v>
      </c>
      <c r="E152" s="256" t="s">
        <v>1385</v>
      </c>
      <c r="F152" s="255" t="s">
        <v>381</v>
      </c>
      <c r="G152" s="258">
        <v>40</v>
      </c>
      <c r="H152" s="264">
        <v>25.75</v>
      </c>
      <c r="I152" s="260">
        <v>1030</v>
      </c>
      <c r="J152" s="261" t="s">
        <v>12</v>
      </c>
      <c r="K152" s="254" t="s">
        <v>1022</v>
      </c>
    </row>
    <row r="153" spans="2:11">
      <c r="B153" s="62" t="s">
        <v>25</v>
      </c>
      <c r="C153" s="61" t="s">
        <v>23</v>
      </c>
      <c r="D153" s="13">
        <v>44718</v>
      </c>
      <c r="E153" s="256" t="s">
        <v>1385</v>
      </c>
      <c r="F153" s="255" t="s">
        <v>381</v>
      </c>
      <c r="G153" s="258">
        <v>20</v>
      </c>
      <c r="H153" s="264">
        <v>25.75</v>
      </c>
      <c r="I153" s="260">
        <v>515</v>
      </c>
      <c r="J153" s="261" t="s">
        <v>12</v>
      </c>
      <c r="K153" s="254" t="s">
        <v>1023</v>
      </c>
    </row>
    <row r="154" spans="2:11">
      <c r="B154" s="62" t="s">
        <v>25</v>
      </c>
      <c r="C154" s="61" t="s">
        <v>23</v>
      </c>
      <c r="D154" s="13">
        <v>44718</v>
      </c>
      <c r="E154" s="256" t="s">
        <v>1386</v>
      </c>
      <c r="F154" s="255" t="s">
        <v>381</v>
      </c>
      <c r="G154" s="258">
        <v>60</v>
      </c>
      <c r="H154" s="264">
        <v>25.75</v>
      </c>
      <c r="I154" s="260">
        <v>1545</v>
      </c>
      <c r="J154" s="261" t="s">
        <v>12</v>
      </c>
      <c r="K154" s="254" t="s">
        <v>1024</v>
      </c>
    </row>
    <row r="155" spans="2:11">
      <c r="B155" s="62" t="s">
        <v>25</v>
      </c>
      <c r="C155" s="61" t="s">
        <v>23</v>
      </c>
      <c r="D155" s="13">
        <v>44718</v>
      </c>
      <c r="E155" s="256" t="s">
        <v>1387</v>
      </c>
      <c r="F155" s="255" t="s">
        <v>381</v>
      </c>
      <c r="G155" s="258">
        <v>60</v>
      </c>
      <c r="H155" s="264">
        <v>25.75</v>
      </c>
      <c r="I155" s="260">
        <v>1545</v>
      </c>
      <c r="J155" s="261" t="s">
        <v>12</v>
      </c>
      <c r="K155" s="254" t="s">
        <v>1025</v>
      </c>
    </row>
    <row r="156" spans="2:11">
      <c r="B156" s="62" t="s">
        <v>25</v>
      </c>
      <c r="C156" s="61" t="s">
        <v>23</v>
      </c>
      <c r="D156" s="13">
        <v>44718</v>
      </c>
      <c r="E156" s="256" t="s">
        <v>1388</v>
      </c>
      <c r="F156" s="255" t="s">
        <v>381</v>
      </c>
      <c r="G156" s="258">
        <v>57</v>
      </c>
      <c r="H156" s="264">
        <v>25.75</v>
      </c>
      <c r="I156" s="260">
        <v>1467.75</v>
      </c>
      <c r="J156" s="261" t="s">
        <v>12</v>
      </c>
      <c r="K156" s="254" t="s">
        <v>1026</v>
      </c>
    </row>
    <row r="157" spans="2:11">
      <c r="B157" s="62" t="s">
        <v>25</v>
      </c>
      <c r="C157" s="61" t="s">
        <v>23</v>
      </c>
      <c r="D157" s="13">
        <v>44718</v>
      </c>
      <c r="E157" s="256" t="s">
        <v>1388</v>
      </c>
      <c r="F157" s="255" t="s">
        <v>381</v>
      </c>
      <c r="G157" s="258">
        <v>57</v>
      </c>
      <c r="H157" s="264">
        <v>25.75</v>
      </c>
      <c r="I157" s="260">
        <v>1467.75</v>
      </c>
      <c r="J157" s="261" t="s">
        <v>12</v>
      </c>
      <c r="K157" s="254" t="s">
        <v>1027</v>
      </c>
    </row>
    <row r="158" spans="2:11">
      <c r="B158" s="62" t="s">
        <v>25</v>
      </c>
      <c r="C158" s="61" t="s">
        <v>23</v>
      </c>
      <c r="D158" s="13">
        <v>44718</v>
      </c>
      <c r="E158" s="256" t="s">
        <v>1388</v>
      </c>
      <c r="F158" s="255" t="s">
        <v>381</v>
      </c>
      <c r="G158" s="258">
        <v>184</v>
      </c>
      <c r="H158" s="264">
        <v>25.75</v>
      </c>
      <c r="I158" s="260">
        <v>4738</v>
      </c>
      <c r="J158" s="261" t="s">
        <v>12</v>
      </c>
      <c r="K158" s="254" t="s">
        <v>1028</v>
      </c>
    </row>
    <row r="159" spans="2:11">
      <c r="B159" s="62" t="s">
        <v>25</v>
      </c>
      <c r="C159" s="61" t="s">
        <v>23</v>
      </c>
      <c r="D159" s="13">
        <v>44718</v>
      </c>
      <c r="E159" s="256" t="s">
        <v>727</v>
      </c>
      <c r="F159" s="255" t="s">
        <v>381</v>
      </c>
      <c r="G159" s="258">
        <v>194</v>
      </c>
      <c r="H159" s="264">
        <v>25.75</v>
      </c>
      <c r="I159" s="260">
        <v>4995.5</v>
      </c>
      <c r="J159" s="261" t="s">
        <v>12</v>
      </c>
      <c r="K159" s="254" t="s">
        <v>1029</v>
      </c>
    </row>
    <row r="160" spans="2:11">
      <c r="B160" s="62" t="s">
        <v>25</v>
      </c>
      <c r="C160" s="61" t="s">
        <v>23</v>
      </c>
      <c r="D160" s="13">
        <v>44718</v>
      </c>
      <c r="E160" s="256" t="s">
        <v>1389</v>
      </c>
      <c r="F160" s="255" t="s">
        <v>381</v>
      </c>
      <c r="G160" s="258">
        <v>111</v>
      </c>
      <c r="H160" s="264">
        <v>25.75</v>
      </c>
      <c r="I160" s="260">
        <v>2858.25</v>
      </c>
      <c r="J160" s="261" t="s">
        <v>12</v>
      </c>
      <c r="K160" s="254" t="s">
        <v>1030</v>
      </c>
    </row>
    <row r="161" spans="2:11">
      <c r="B161" s="62" t="s">
        <v>25</v>
      </c>
      <c r="C161" s="61" t="s">
        <v>23</v>
      </c>
      <c r="D161" s="13">
        <v>44718</v>
      </c>
      <c r="E161" s="256" t="s">
        <v>1390</v>
      </c>
      <c r="F161" s="255" t="s">
        <v>381</v>
      </c>
      <c r="G161" s="258">
        <v>58</v>
      </c>
      <c r="H161" s="264">
        <v>25.75</v>
      </c>
      <c r="I161" s="260">
        <v>1493.5</v>
      </c>
      <c r="J161" s="261" t="s">
        <v>12</v>
      </c>
      <c r="K161" s="254" t="s">
        <v>1031</v>
      </c>
    </row>
    <row r="162" spans="2:11">
      <c r="B162" s="62" t="s">
        <v>25</v>
      </c>
      <c r="C162" s="61" t="s">
        <v>23</v>
      </c>
      <c r="D162" s="13">
        <v>44718</v>
      </c>
      <c r="E162" s="256" t="s">
        <v>1391</v>
      </c>
      <c r="F162" s="255" t="s">
        <v>381</v>
      </c>
      <c r="G162" s="258">
        <v>60</v>
      </c>
      <c r="H162" s="264">
        <v>25.75</v>
      </c>
      <c r="I162" s="260">
        <v>1545</v>
      </c>
      <c r="J162" s="261" t="s">
        <v>12</v>
      </c>
      <c r="K162" s="254" t="s">
        <v>1032</v>
      </c>
    </row>
    <row r="163" spans="2:11">
      <c r="B163" s="62" t="s">
        <v>25</v>
      </c>
      <c r="C163" s="61" t="s">
        <v>23</v>
      </c>
      <c r="D163" s="13">
        <v>44718</v>
      </c>
      <c r="E163" s="256" t="s">
        <v>1392</v>
      </c>
      <c r="F163" s="255" t="s">
        <v>381</v>
      </c>
      <c r="G163" s="258">
        <v>69</v>
      </c>
      <c r="H163" s="264">
        <v>25.75</v>
      </c>
      <c r="I163" s="260">
        <v>1776.75</v>
      </c>
      <c r="J163" s="261" t="s">
        <v>12</v>
      </c>
      <c r="K163" s="254" t="s">
        <v>1033</v>
      </c>
    </row>
    <row r="164" spans="2:11">
      <c r="B164" s="62" t="s">
        <v>25</v>
      </c>
      <c r="C164" s="61" t="s">
        <v>23</v>
      </c>
      <c r="D164" s="13">
        <v>44718</v>
      </c>
      <c r="E164" s="256" t="s">
        <v>1393</v>
      </c>
      <c r="F164" s="255" t="s">
        <v>381</v>
      </c>
      <c r="G164" s="258">
        <v>60</v>
      </c>
      <c r="H164" s="264">
        <v>25.75</v>
      </c>
      <c r="I164" s="260">
        <v>1545</v>
      </c>
      <c r="J164" s="261" t="s">
        <v>12</v>
      </c>
      <c r="K164" s="254" t="s">
        <v>1034</v>
      </c>
    </row>
    <row r="165" spans="2:11">
      <c r="B165" s="62" t="s">
        <v>25</v>
      </c>
      <c r="C165" s="61" t="s">
        <v>23</v>
      </c>
      <c r="D165" s="13">
        <v>44718</v>
      </c>
      <c r="E165" s="256" t="s">
        <v>1394</v>
      </c>
      <c r="F165" s="255" t="s">
        <v>381</v>
      </c>
      <c r="G165" s="258">
        <v>60</v>
      </c>
      <c r="H165" s="264">
        <v>25.75</v>
      </c>
      <c r="I165" s="260">
        <v>1545</v>
      </c>
      <c r="J165" s="261" t="s">
        <v>12</v>
      </c>
      <c r="K165" s="254" t="s">
        <v>1035</v>
      </c>
    </row>
    <row r="166" spans="2:11">
      <c r="B166" s="62" t="s">
        <v>25</v>
      </c>
      <c r="C166" s="61" t="s">
        <v>23</v>
      </c>
      <c r="D166" s="13">
        <v>44718</v>
      </c>
      <c r="E166" s="256" t="s">
        <v>1395</v>
      </c>
      <c r="F166" s="255" t="s">
        <v>381</v>
      </c>
      <c r="G166" s="258">
        <v>60</v>
      </c>
      <c r="H166" s="264">
        <v>25.75</v>
      </c>
      <c r="I166" s="260">
        <v>1545</v>
      </c>
      <c r="J166" s="261" t="s">
        <v>12</v>
      </c>
      <c r="K166" s="254" t="s">
        <v>1036</v>
      </c>
    </row>
    <row r="167" spans="2:11">
      <c r="B167" s="62" t="s">
        <v>25</v>
      </c>
      <c r="C167" s="61" t="s">
        <v>23</v>
      </c>
      <c r="D167" s="13">
        <v>44718</v>
      </c>
      <c r="E167" s="256" t="s">
        <v>1396</v>
      </c>
      <c r="F167" s="255" t="s">
        <v>381</v>
      </c>
      <c r="G167" s="258">
        <v>60</v>
      </c>
      <c r="H167" s="264">
        <v>25.75</v>
      </c>
      <c r="I167" s="260">
        <v>1545</v>
      </c>
      <c r="J167" s="261" t="s">
        <v>12</v>
      </c>
      <c r="K167" s="254" t="s">
        <v>1037</v>
      </c>
    </row>
    <row r="168" spans="2:11">
      <c r="B168" s="62" t="s">
        <v>25</v>
      </c>
      <c r="C168" s="61" t="s">
        <v>23</v>
      </c>
      <c r="D168" s="13">
        <v>44718</v>
      </c>
      <c r="E168" s="256" t="s">
        <v>396</v>
      </c>
      <c r="F168" s="255" t="s">
        <v>381</v>
      </c>
      <c r="G168" s="258">
        <v>60</v>
      </c>
      <c r="H168" s="264">
        <v>25.75</v>
      </c>
      <c r="I168" s="260">
        <v>1545</v>
      </c>
      <c r="J168" s="261" t="s">
        <v>12</v>
      </c>
      <c r="K168" s="254" t="s">
        <v>1038</v>
      </c>
    </row>
    <row r="169" spans="2:11">
      <c r="B169" s="62" t="s">
        <v>25</v>
      </c>
      <c r="C169" s="61" t="s">
        <v>23</v>
      </c>
      <c r="D169" s="13">
        <v>44718</v>
      </c>
      <c r="E169" s="256" t="s">
        <v>1397</v>
      </c>
      <c r="F169" s="255" t="s">
        <v>381</v>
      </c>
      <c r="G169" s="258">
        <v>60</v>
      </c>
      <c r="H169" s="264">
        <v>25.75</v>
      </c>
      <c r="I169" s="260">
        <v>1545</v>
      </c>
      <c r="J169" s="261" t="s">
        <v>12</v>
      </c>
      <c r="K169" s="254" t="s">
        <v>1039</v>
      </c>
    </row>
    <row r="170" spans="2:11">
      <c r="B170" s="62" t="s">
        <v>25</v>
      </c>
      <c r="C170" s="61" t="s">
        <v>23</v>
      </c>
      <c r="D170" s="13">
        <v>44718</v>
      </c>
      <c r="E170" s="256" t="s">
        <v>1398</v>
      </c>
      <c r="F170" s="255" t="s">
        <v>381</v>
      </c>
      <c r="G170" s="258">
        <v>50</v>
      </c>
      <c r="H170" s="264">
        <v>25.75</v>
      </c>
      <c r="I170" s="260">
        <v>1287.5</v>
      </c>
      <c r="J170" s="261" t="s">
        <v>12</v>
      </c>
      <c r="K170" s="254" t="s">
        <v>1040</v>
      </c>
    </row>
    <row r="171" spans="2:11">
      <c r="B171" s="62" t="s">
        <v>25</v>
      </c>
      <c r="C171" s="61" t="s">
        <v>23</v>
      </c>
      <c r="D171" s="13">
        <v>44718</v>
      </c>
      <c r="E171" s="256" t="s">
        <v>1399</v>
      </c>
      <c r="F171" s="255" t="s">
        <v>381</v>
      </c>
      <c r="G171" s="258">
        <v>50</v>
      </c>
      <c r="H171" s="264">
        <v>25.75</v>
      </c>
      <c r="I171" s="260">
        <v>1287.5</v>
      </c>
      <c r="J171" s="261" t="s">
        <v>12</v>
      </c>
      <c r="K171" s="254" t="s">
        <v>1041</v>
      </c>
    </row>
    <row r="172" spans="2:11">
      <c r="B172" s="62" t="s">
        <v>25</v>
      </c>
      <c r="C172" s="61" t="s">
        <v>23</v>
      </c>
      <c r="D172" s="13">
        <v>44718</v>
      </c>
      <c r="E172" s="256" t="s">
        <v>1400</v>
      </c>
      <c r="F172" s="255" t="s">
        <v>381</v>
      </c>
      <c r="G172" s="258">
        <v>50</v>
      </c>
      <c r="H172" s="264">
        <v>25.75</v>
      </c>
      <c r="I172" s="260">
        <v>1287.5</v>
      </c>
      <c r="J172" s="261" t="s">
        <v>12</v>
      </c>
      <c r="K172" s="254" t="s">
        <v>1042</v>
      </c>
    </row>
    <row r="173" spans="2:11">
      <c r="B173" s="62" t="s">
        <v>25</v>
      </c>
      <c r="C173" s="61" t="s">
        <v>23</v>
      </c>
      <c r="D173" s="13">
        <v>44718</v>
      </c>
      <c r="E173" s="256" t="s">
        <v>1401</v>
      </c>
      <c r="F173" s="255" t="s">
        <v>381</v>
      </c>
      <c r="G173" s="258">
        <v>50</v>
      </c>
      <c r="H173" s="264">
        <v>25.75</v>
      </c>
      <c r="I173" s="260">
        <v>1287.5</v>
      </c>
      <c r="J173" s="261" t="s">
        <v>12</v>
      </c>
      <c r="K173" s="254" t="s">
        <v>1043</v>
      </c>
    </row>
    <row r="174" spans="2:11">
      <c r="B174" s="62" t="s">
        <v>25</v>
      </c>
      <c r="C174" s="61" t="s">
        <v>23</v>
      </c>
      <c r="D174" s="13">
        <v>44718</v>
      </c>
      <c r="E174" s="257" t="s">
        <v>1402</v>
      </c>
      <c r="F174" s="238" t="s">
        <v>381</v>
      </c>
      <c r="G174" s="83">
        <v>50</v>
      </c>
      <c r="H174" s="265">
        <v>25.75</v>
      </c>
      <c r="I174" s="262">
        <v>1287.5</v>
      </c>
      <c r="J174" s="259" t="s">
        <v>12</v>
      </c>
      <c r="K174" s="31" t="s">
        <v>1044</v>
      </c>
    </row>
    <row r="175" spans="2:11">
      <c r="B175" s="62" t="s">
        <v>25</v>
      </c>
      <c r="C175" s="61" t="s">
        <v>23</v>
      </c>
      <c r="D175" s="13">
        <v>44718</v>
      </c>
      <c r="E175" s="257" t="s">
        <v>1403</v>
      </c>
      <c r="F175" s="238" t="s">
        <v>381</v>
      </c>
      <c r="G175" s="83">
        <v>50</v>
      </c>
      <c r="H175" s="265">
        <v>25.75</v>
      </c>
      <c r="I175" s="262">
        <v>1287.5</v>
      </c>
      <c r="J175" s="259" t="s">
        <v>12</v>
      </c>
      <c r="K175" s="31" t="s">
        <v>1045</v>
      </c>
    </row>
    <row r="176" spans="2:11">
      <c r="B176" s="62" t="s">
        <v>25</v>
      </c>
      <c r="C176" s="61" t="s">
        <v>23</v>
      </c>
      <c r="D176" s="13">
        <v>44718</v>
      </c>
      <c r="E176" s="257" t="s">
        <v>1404</v>
      </c>
      <c r="F176" s="238" t="s">
        <v>381</v>
      </c>
      <c r="G176" s="83">
        <v>50</v>
      </c>
      <c r="H176" s="265">
        <v>25.75</v>
      </c>
      <c r="I176" s="262">
        <v>1287.5</v>
      </c>
      <c r="J176" s="259" t="s">
        <v>12</v>
      </c>
      <c r="K176" s="31" t="s">
        <v>1046</v>
      </c>
    </row>
    <row r="177" spans="2:11">
      <c r="B177" s="62" t="s">
        <v>25</v>
      </c>
      <c r="C177" s="61" t="s">
        <v>23</v>
      </c>
      <c r="D177" s="13">
        <v>44718</v>
      </c>
      <c r="E177" s="257" t="s">
        <v>1405</v>
      </c>
      <c r="F177" s="238" t="s">
        <v>381</v>
      </c>
      <c r="G177" s="83">
        <v>50</v>
      </c>
      <c r="H177" s="265">
        <v>25.75</v>
      </c>
      <c r="I177" s="262">
        <v>1287.5</v>
      </c>
      <c r="J177" s="259" t="s">
        <v>12</v>
      </c>
      <c r="K177" s="31" t="s">
        <v>1047</v>
      </c>
    </row>
    <row r="178" spans="2:11">
      <c r="B178" s="62" t="s">
        <v>25</v>
      </c>
      <c r="C178" s="61" t="s">
        <v>23</v>
      </c>
      <c r="D178" s="13">
        <v>44718</v>
      </c>
      <c r="E178" s="257" t="s">
        <v>1406</v>
      </c>
      <c r="F178" s="238" t="s">
        <v>381</v>
      </c>
      <c r="G178" s="83">
        <v>50</v>
      </c>
      <c r="H178" s="265">
        <v>25.75</v>
      </c>
      <c r="I178" s="262">
        <v>1287.5</v>
      </c>
      <c r="J178" s="259" t="s">
        <v>12</v>
      </c>
      <c r="K178" s="31" t="s">
        <v>1048</v>
      </c>
    </row>
    <row r="179" spans="2:11">
      <c r="B179" s="62" t="s">
        <v>25</v>
      </c>
      <c r="C179" s="61" t="s">
        <v>23</v>
      </c>
      <c r="D179" s="13">
        <v>44718</v>
      </c>
      <c r="E179" s="257" t="s">
        <v>1407</v>
      </c>
      <c r="F179" s="238" t="s">
        <v>381</v>
      </c>
      <c r="G179" s="83">
        <v>50</v>
      </c>
      <c r="H179" s="265">
        <v>25.75</v>
      </c>
      <c r="I179" s="262">
        <v>1287.5</v>
      </c>
      <c r="J179" s="259" t="s">
        <v>12</v>
      </c>
      <c r="K179" s="31" t="s">
        <v>1049</v>
      </c>
    </row>
    <row r="180" spans="2:11">
      <c r="B180" s="62" t="s">
        <v>25</v>
      </c>
      <c r="C180" s="61" t="s">
        <v>23</v>
      </c>
      <c r="D180" s="13">
        <v>44718</v>
      </c>
      <c r="E180" s="257" t="s">
        <v>1408</v>
      </c>
      <c r="F180" s="238" t="s">
        <v>381</v>
      </c>
      <c r="G180" s="83">
        <v>50</v>
      </c>
      <c r="H180" s="265">
        <v>25.75</v>
      </c>
      <c r="I180" s="262">
        <v>1287.5</v>
      </c>
      <c r="J180" s="259" t="s">
        <v>12</v>
      </c>
      <c r="K180" s="31" t="s">
        <v>1050</v>
      </c>
    </row>
    <row r="181" spans="2:11">
      <c r="B181" s="62" t="s">
        <v>25</v>
      </c>
      <c r="C181" s="61" t="s">
        <v>23</v>
      </c>
      <c r="D181" s="13">
        <v>44718</v>
      </c>
      <c r="E181" s="257" t="s">
        <v>1409</v>
      </c>
      <c r="F181" s="238" t="s">
        <v>381</v>
      </c>
      <c r="G181" s="83">
        <v>50</v>
      </c>
      <c r="H181" s="265">
        <v>25.75</v>
      </c>
      <c r="I181" s="262">
        <v>1287.5</v>
      </c>
      <c r="J181" s="259" t="s">
        <v>12</v>
      </c>
      <c r="K181" s="31" t="s">
        <v>1051</v>
      </c>
    </row>
    <row r="182" spans="2:11">
      <c r="B182" s="62" t="s">
        <v>25</v>
      </c>
      <c r="C182" s="61" t="s">
        <v>23</v>
      </c>
      <c r="D182" s="13">
        <v>44718</v>
      </c>
      <c r="E182" s="257" t="s">
        <v>1410</v>
      </c>
      <c r="F182" s="238" t="s">
        <v>381</v>
      </c>
      <c r="G182" s="83">
        <v>50</v>
      </c>
      <c r="H182" s="265">
        <v>25.75</v>
      </c>
      <c r="I182" s="262">
        <v>1287.5</v>
      </c>
      <c r="J182" s="259" t="s">
        <v>12</v>
      </c>
      <c r="K182" s="31" t="s">
        <v>1052</v>
      </c>
    </row>
    <row r="183" spans="2:11">
      <c r="B183" s="62" t="s">
        <v>25</v>
      </c>
      <c r="C183" s="61" t="s">
        <v>23</v>
      </c>
      <c r="D183" s="13">
        <v>44718</v>
      </c>
      <c r="E183" s="257" t="s">
        <v>1411</v>
      </c>
      <c r="F183" s="238" t="s">
        <v>381</v>
      </c>
      <c r="G183" s="83">
        <v>50</v>
      </c>
      <c r="H183" s="265">
        <v>25.75</v>
      </c>
      <c r="I183" s="262">
        <v>1287.5</v>
      </c>
      <c r="J183" s="259" t="s">
        <v>12</v>
      </c>
      <c r="K183" s="31" t="s">
        <v>1053</v>
      </c>
    </row>
    <row r="184" spans="2:11">
      <c r="B184" s="62" t="s">
        <v>25</v>
      </c>
      <c r="C184" s="61" t="s">
        <v>23</v>
      </c>
      <c r="D184" s="13">
        <v>44718</v>
      </c>
      <c r="E184" s="257" t="s">
        <v>1412</v>
      </c>
      <c r="F184" s="238" t="s">
        <v>381</v>
      </c>
      <c r="G184" s="83">
        <v>50</v>
      </c>
      <c r="H184" s="265">
        <v>25.75</v>
      </c>
      <c r="I184" s="262">
        <v>1287.5</v>
      </c>
      <c r="J184" s="259" t="s">
        <v>12</v>
      </c>
      <c r="K184" s="31" t="s">
        <v>1054</v>
      </c>
    </row>
    <row r="185" spans="2:11">
      <c r="B185" s="62" t="s">
        <v>25</v>
      </c>
      <c r="C185" s="61" t="s">
        <v>23</v>
      </c>
      <c r="D185" s="13">
        <v>44718</v>
      </c>
      <c r="E185" s="257" t="s">
        <v>1413</v>
      </c>
      <c r="F185" s="238" t="s">
        <v>381</v>
      </c>
      <c r="G185" s="83">
        <v>50</v>
      </c>
      <c r="H185" s="265">
        <v>25.75</v>
      </c>
      <c r="I185" s="262">
        <v>1287.5</v>
      </c>
      <c r="J185" s="259" t="s">
        <v>12</v>
      </c>
      <c r="K185" s="31" t="s">
        <v>1055</v>
      </c>
    </row>
    <row r="186" spans="2:11">
      <c r="B186" s="62" t="s">
        <v>25</v>
      </c>
      <c r="C186" s="61" t="s">
        <v>23</v>
      </c>
      <c r="D186" s="13">
        <v>44718</v>
      </c>
      <c r="E186" s="257" t="s">
        <v>1414</v>
      </c>
      <c r="F186" s="238" t="s">
        <v>381</v>
      </c>
      <c r="G186" s="83">
        <v>50</v>
      </c>
      <c r="H186" s="265">
        <v>25.75</v>
      </c>
      <c r="I186" s="262">
        <v>1287.5</v>
      </c>
      <c r="J186" s="259" t="s">
        <v>12</v>
      </c>
      <c r="K186" s="31" t="s">
        <v>1056</v>
      </c>
    </row>
    <row r="187" spans="2:11">
      <c r="B187" s="62" t="s">
        <v>25</v>
      </c>
      <c r="C187" s="61" t="s">
        <v>23</v>
      </c>
      <c r="D187" s="13">
        <v>44718</v>
      </c>
      <c r="E187" s="257" t="s">
        <v>1415</v>
      </c>
      <c r="F187" s="238" t="s">
        <v>381</v>
      </c>
      <c r="G187" s="83">
        <v>50</v>
      </c>
      <c r="H187" s="265">
        <v>25.75</v>
      </c>
      <c r="I187" s="262">
        <v>1287.5</v>
      </c>
      <c r="J187" s="259" t="s">
        <v>12</v>
      </c>
      <c r="K187" s="31" t="s">
        <v>1057</v>
      </c>
    </row>
    <row r="188" spans="2:11">
      <c r="B188" s="62" t="s">
        <v>25</v>
      </c>
      <c r="C188" s="61" t="s">
        <v>23</v>
      </c>
      <c r="D188" s="13">
        <v>44718</v>
      </c>
      <c r="E188" s="257" t="s">
        <v>1416</v>
      </c>
      <c r="F188" s="238" t="s">
        <v>381</v>
      </c>
      <c r="G188" s="83">
        <v>57</v>
      </c>
      <c r="H188" s="265">
        <v>25.75</v>
      </c>
      <c r="I188" s="262">
        <v>1467.75</v>
      </c>
      <c r="J188" s="259" t="s">
        <v>12</v>
      </c>
      <c r="K188" s="31" t="s">
        <v>1058</v>
      </c>
    </row>
    <row r="189" spans="2:11">
      <c r="B189" s="62" t="s">
        <v>25</v>
      </c>
      <c r="C189" s="61" t="s">
        <v>23</v>
      </c>
      <c r="D189" s="13">
        <v>44718</v>
      </c>
      <c r="E189" s="257" t="s">
        <v>1417</v>
      </c>
      <c r="F189" s="238" t="s">
        <v>381</v>
      </c>
      <c r="G189" s="83">
        <v>57</v>
      </c>
      <c r="H189" s="265">
        <v>25.75</v>
      </c>
      <c r="I189" s="262">
        <v>1467.75</v>
      </c>
      <c r="J189" s="259" t="s">
        <v>12</v>
      </c>
      <c r="K189" s="31" t="s">
        <v>1059</v>
      </c>
    </row>
    <row r="190" spans="2:11">
      <c r="B190" s="62" t="s">
        <v>25</v>
      </c>
      <c r="C190" s="61" t="s">
        <v>23</v>
      </c>
      <c r="D190" s="13">
        <v>44718</v>
      </c>
      <c r="E190" s="257" t="s">
        <v>1418</v>
      </c>
      <c r="F190" s="238" t="s">
        <v>381</v>
      </c>
      <c r="G190" s="83">
        <v>57</v>
      </c>
      <c r="H190" s="265">
        <v>25.75</v>
      </c>
      <c r="I190" s="262">
        <v>1467.75</v>
      </c>
      <c r="J190" s="259" t="s">
        <v>12</v>
      </c>
      <c r="K190" s="31" t="s">
        <v>1060</v>
      </c>
    </row>
    <row r="191" spans="2:11">
      <c r="B191" s="62" t="s">
        <v>25</v>
      </c>
      <c r="C191" s="61" t="s">
        <v>23</v>
      </c>
      <c r="D191" s="13">
        <v>44718</v>
      </c>
      <c r="E191" s="257" t="s">
        <v>1419</v>
      </c>
      <c r="F191" s="238" t="s">
        <v>381</v>
      </c>
      <c r="G191" s="83">
        <v>10</v>
      </c>
      <c r="H191" s="265">
        <v>25.75</v>
      </c>
      <c r="I191" s="262">
        <v>257.5</v>
      </c>
      <c r="J191" s="259" t="s">
        <v>12</v>
      </c>
      <c r="K191" s="31" t="s">
        <v>1061</v>
      </c>
    </row>
    <row r="192" spans="2:11">
      <c r="B192" s="62" t="s">
        <v>25</v>
      </c>
      <c r="C192" s="61" t="s">
        <v>23</v>
      </c>
      <c r="D192" s="13">
        <v>44718</v>
      </c>
      <c r="E192" s="257" t="s">
        <v>1419</v>
      </c>
      <c r="F192" s="238" t="s">
        <v>381</v>
      </c>
      <c r="G192" s="83">
        <v>47</v>
      </c>
      <c r="H192" s="265">
        <v>25.75</v>
      </c>
      <c r="I192" s="262">
        <v>1210.25</v>
      </c>
      <c r="J192" s="259" t="s">
        <v>12</v>
      </c>
      <c r="K192" s="31" t="s">
        <v>1062</v>
      </c>
    </row>
    <row r="193" spans="2:11">
      <c r="B193" s="62" t="s">
        <v>25</v>
      </c>
      <c r="C193" s="61" t="s">
        <v>23</v>
      </c>
      <c r="D193" s="13">
        <v>44718</v>
      </c>
      <c r="E193" s="257" t="s">
        <v>1420</v>
      </c>
      <c r="F193" s="238" t="s">
        <v>381</v>
      </c>
      <c r="G193" s="83">
        <v>25</v>
      </c>
      <c r="H193" s="265">
        <v>25.75</v>
      </c>
      <c r="I193" s="262">
        <v>643.75</v>
      </c>
      <c r="J193" s="259" t="s">
        <v>12</v>
      </c>
      <c r="K193" s="31" t="s">
        <v>1063</v>
      </c>
    </row>
    <row r="194" spans="2:11">
      <c r="B194" s="62" t="s">
        <v>25</v>
      </c>
      <c r="C194" s="61" t="s">
        <v>23</v>
      </c>
      <c r="D194" s="13">
        <v>44718</v>
      </c>
      <c r="E194" s="257" t="s">
        <v>1421</v>
      </c>
      <c r="F194" s="238" t="s">
        <v>381</v>
      </c>
      <c r="G194" s="83">
        <v>32</v>
      </c>
      <c r="H194" s="265">
        <v>25.75</v>
      </c>
      <c r="I194" s="262">
        <v>824</v>
      </c>
      <c r="J194" s="259" t="s">
        <v>12</v>
      </c>
      <c r="K194" s="31" t="s">
        <v>1064</v>
      </c>
    </row>
    <row r="195" spans="2:11">
      <c r="B195" s="62" t="s">
        <v>25</v>
      </c>
      <c r="C195" s="61" t="s">
        <v>23</v>
      </c>
      <c r="D195" s="13">
        <v>44718</v>
      </c>
      <c r="E195" s="257" t="s">
        <v>1421</v>
      </c>
      <c r="F195" s="238" t="s">
        <v>381</v>
      </c>
      <c r="G195" s="83">
        <v>57</v>
      </c>
      <c r="H195" s="265">
        <v>25.75</v>
      </c>
      <c r="I195" s="262">
        <v>1467.75</v>
      </c>
      <c r="J195" s="259" t="s">
        <v>12</v>
      </c>
      <c r="K195" s="31" t="s">
        <v>1065</v>
      </c>
    </row>
    <row r="196" spans="2:11">
      <c r="B196" s="62" t="s">
        <v>25</v>
      </c>
      <c r="C196" s="61" t="s">
        <v>23</v>
      </c>
      <c r="D196" s="13">
        <v>44718</v>
      </c>
      <c r="E196" s="257" t="s">
        <v>1421</v>
      </c>
      <c r="F196" s="238" t="s">
        <v>381</v>
      </c>
      <c r="G196" s="83">
        <v>798</v>
      </c>
      <c r="H196" s="265">
        <v>25.75</v>
      </c>
      <c r="I196" s="262">
        <v>20548.5</v>
      </c>
      <c r="J196" s="259" t="s">
        <v>12</v>
      </c>
      <c r="K196" s="31" t="s">
        <v>1066</v>
      </c>
    </row>
    <row r="197" spans="2:11">
      <c r="B197" s="62" t="s">
        <v>25</v>
      </c>
      <c r="C197" s="61" t="s">
        <v>23</v>
      </c>
      <c r="D197" s="13">
        <v>44718</v>
      </c>
      <c r="E197" s="257" t="s">
        <v>1421</v>
      </c>
      <c r="F197" s="238" t="s">
        <v>381</v>
      </c>
      <c r="G197" s="83">
        <v>57</v>
      </c>
      <c r="H197" s="265">
        <v>25.75</v>
      </c>
      <c r="I197" s="262">
        <v>1467.75</v>
      </c>
      <c r="J197" s="259" t="s">
        <v>12</v>
      </c>
      <c r="K197" s="31" t="s">
        <v>1067</v>
      </c>
    </row>
    <row r="198" spans="2:11">
      <c r="B198" s="62" t="s">
        <v>25</v>
      </c>
      <c r="C198" s="61" t="s">
        <v>23</v>
      </c>
      <c r="D198" s="13">
        <v>44718</v>
      </c>
      <c r="E198" s="257" t="s">
        <v>1421</v>
      </c>
      <c r="F198" s="238" t="s">
        <v>381</v>
      </c>
      <c r="G198" s="83">
        <v>57</v>
      </c>
      <c r="H198" s="265">
        <v>25.75</v>
      </c>
      <c r="I198" s="262">
        <v>1467.75</v>
      </c>
      <c r="J198" s="259" t="s">
        <v>12</v>
      </c>
      <c r="K198" s="31" t="s">
        <v>1068</v>
      </c>
    </row>
    <row r="199" spans="2:11">
      <c r="B199" s="62" t="s">
        <v>25</v>
      </c>
      <c r="C199" s="61" t="s">
        <v>23</v>
      </c>
      <c r="D199" s="13">
        <v>44718</v>
      </c>
      <c r="E199" s="257" t="s">
        <v>1421</v>
      </c>
      <c r="F199" s="238" t="s">
        <v>381</v>
      </c>
      <c r="G199" s="83">
        <v>57</v>
      </c>
      <c r="H199" s="265">
        <v>25.75</v>
      </c>
      <c r="I199" s="262">
        <v>1467.75</v>
      </c>
      <c r="J199" s="259" t="s">
        <v>12</v>
      </c>
      <c r="K199" s="31" t="s">
        <v>1069</v>
      </c>
    </row>
    <row r="200" spans="2:11">
      <c r="B200" s="62" t="s">
        <v>25</v>
      </c>
      <c r="C200" s="61" t="s">
        <v>23</v>
      </c>
      <c r="D200" s="13">
        <v>44718</v>
      </c>
      <c r="E200" s="257" t="s">
        <v>1421</v>
      </c>
      <c r="F200" s="238" t="s">
        <v>381</v>
      </c>
      <c r="G200" s="83">
        <v>57</v>
      </c>
      <c r="H200" s="265">
        <v>25.75</v>
      </c>
      <c r="I200" s="262">
        <v>1467.75</v>
      </c>
      <c r="J200" s="259" t="s">
        <v>12</v>
      </c>
      <c r="K200" s="31" t="s">
        <v>1070</v>
      </c>
    </row>
    <row r="201" spans="2:11">
      <c r="B201" s="62" t="s">
        <v>25</v>
      </c>
      <c r="C201" s="61" t="s">
        <v>23</v>
      </c>
      <c r="D201" s="13">
        <v>44718</v>
      </c>
      <c r="E201" s="257" t="s">
        <v>1421</v>
      </c>
      <c r="F201" s="238" t="s">
        <v>381</v>
      </c>
      <c r="G201" s="83">
        <v>57</v>
      </c>
      <c r="H201" s="265">
        <v>25.75</v>
      </c>
      <c r="I201" s="262">
        <v>1467.75</v>
      </c>
      <c r="J201" s="259" t="s">
        <v>12</v>
      </c>
      <c r="K201" s="31" t="s">
        <v>1071</v>
      </c>
    </row>
    <row r="202" spans="2:11">
      <c r="B202" s="62" t="s">
        <v>25</v>
      </c>
      <c r="C202" s="61" t="s">
        <v>23</v>
      </c>
      <c r="D202" s="13">
        <v>44718</v>
      </c>
      <c r="E202" s="257" t="s">
        <v>1421</v>
      </c>
      <c r="F202" s="238" t="s">
        <v>381</v>
      </c>
      <c r="G202" s="83">
        <v>57</v>
      </c>
      <c r="H202" s="265">
        <v>25.75</v>
      </c>
      <c r="I202" s="262">
        <v>1467.75</v>
      </c>
      <c r="J202" s="259" t="s">
        <v>12</v>
      </c>
      <c r="K202" s="31" t="s">
        <v>1072</v>
      </c>
    </row>
    <row r="203" spans="2:11">
      <c r="B203" s="62" t="s">
        <v>25</v>
      </c>
      <c r="C203" s="61" t="s">
        <v>23</v>
      </c>
      <c r="D203" s="13">
        <v>44718</v>
      </c>
      <c r="E203" s="257" t="s">
        <v>1421</v>
      </c>
      <c r="F203" s="238" t="s">
        <v>381</v>
      </c>
      <c r="G203" s="83">
        <v>57</v>
      </c>
      <c r="H203" s="265">
        <v>25.75</v>
      </c>
      <c r="I203" s="262">
        <v>1467.75</v>
      </c>
      <c r="J203" s="259" t="s">
        <v>12</v>
      </c>
      <c r="K203" s="31" t="s">
        <v>1073</v>
      </c>
    </row>
    <row r="204" spans="2:11">
      <c r="B204" s="62" t="s">
        <v>25</v>
      </c>
      <c r="C204" s="61" t="s">
        <v>23</v>
      </c>
      <c r="D204" s="13">
        <v>44718</v>
      </c>
      <c r="E204" s="257" t="s">
        <v>1421</v>
      </c>
      <c r="F204" s="238" t="s">
        <v>381</v>
      </c>
      <c r="G204" s="83">
        <v>57</v>
      </c>
      <c r="H204" s="265">
        <v>25.75</v>
      </c>
      <c r="I204" s="262">
        <v>1467.75</v>
      </c>
      <c r="J204" s="259" t="s">
        <v>12</v>
      </c>
      <c r="K204" s="31" t="s">
        <v>1074</v>
      </c>
    </row>
    <row r="205" spans="2:11">
      <c r="B205" s="62" t="s">
        <v>25</v>
      </c>
      <c r="C205" s="61" t="s">
        <v>23</v>
      </c>
      <c r="D205" s="13">
        <v>44718</v>
      </c>
      <c r="E205" s="257" t="s">
        <v>1422</v>
      </c>
      <c r="F205" s="238" t="s">
        <v>381</v>
      </c>
      <c r="G205" s="83">
        <v>57</v>
      </c>
      <c r="H205" s="265">
        <v>25.75</v>
      </c>
      <c r="I205" s="262">
        <v>1467.75</v>
      </c>
      <c r="J205" s="259" t="s">
        <v>12</v>
      </c>
      <c r="K205" s="31" t="s">
        <v>1075</v>
      </c>
    </row>
    <row r="206" spans="2:11">
      <c r="B206" s="62" t="s">
        <v>25</v>
      </c>
      <c r="C206" s="61" t="s">
        <v>23</v>
      </c>
      <c r="D206" s="13">
        <v>44718</v>
      </c>
      <c r="E206" s="257" t="s">
        <v>865</v>
      </c>
      <c r="F206" s="238" t="s">
        <v>381</v>
      </c>
      <c r="G206" s="83">
        <v>166</v>
      </c>
      <c r="H206" s="265">
        <v>25.7</v>
      </c>
      <c r="I206" s="262">
        <v>4266.2</v>
      </c>
      <c r="J206" s="259" t="s">
        <v>12</v>
      </c>
      <c r="K206" s="31" t="s">
        <v>1076</v>
      </c>
    </row>
    <row r="207" spans="2:11">
      <c r="B207" s="62" t="s">
        <v>25</v>
      </c>
      <c r="C207" s="61" t="s">
        <v>23</v>
      </c>
      <c r="D207" s="13">
        <v>44718</v>
      </c>
      <c r="E207" s="257" t="s">
        <v>865</v>
      </c>
      <c r="F207" s="238" t="s">
        <v>381</v>
      </c>
      <c r="G207" s="83">
        <v>62</v>
      </c>
      <c r="H207" s="265">
        <v>25.7</v>
      </c>
      <c r="I207" s="262">
        <v>1593.3999999999999</v>
      </c>
      <c r="J207" s="259" t="s">
        <v>12</v>
      </c>
      <c r="K207" s="31" t="s">
        <v>1077</v>
      </c>
    </row>
    <row r="208" spans="2:11">
      <c r="B208" s="62" t="s">
        <v>25</v>
      </c>
      <c r="C208" s="61" t="s">
        <v>23</v>
      </c>
      <c r="D208" s="13">
        <v>44718</v>
      </c>
      <c r="E208" s="257" t="s">
        <v>865</v>
      </c>
      <c r="F208" s="238" t="s">
        <v>381</v>
      </c>
      <c r="G208" s="83">
        <v>63</v>
      </c>
      <c r="H208" s="265">
        <v>25.7</v>
      </c>
      <c r="I208" s="262">
        <v>1619.1</v>
      </c>
      <c r="J208" s="259" t="s">
        <v>12</v>
      </c>
      <c r="K208" s="31" t="s">
        <v>1078</v>
      </c>
    </row>
    <row r="209" spans="2:11">
      <c r="B209" s="62" t="s">
        <v>25</v>
      </c>
      <c r="C209" s="61" t="s">
        <v>23</v>
      </c>
      <c r="D209" s="13">
        <v>44718</v>
      </c>
      <c r="E209" s="257" t="s">
        <v>1423</v>
      </c>
      <c r="F209" s="238" t="s">
        <v>381</v>
      </c>
      <c r="G209" s="83">
        <v>74</v>
      </c>
      <c r="H209" s="265">
        <v>25.7</v>
      </c>
      <c r="I209" s="262">
        <v>1901.8</v>
      </c>
      <c r="J209" s="259" t="s">
        <v>12</v>
      </c>
      <c r="K209" s="31" t="s">
        <v>1079</v>
      </c>
    </row>
    <row r="210" spans="2:11">
      <c r="B210" s="62" t="s">
        <v>25</v>
      </c>
      <c r="C210" s="61" t="s">
        <v>23</v>
      </c>
      <c r="D210" s="13">
        <v>44718</v>
      </c>
      <c r="E210" s="257" t="s">
        <v>1423</v>
      </c>
      <c r="F210" s="238" t="s">
        <v>381</v>
      </c>
      <c r="G210" s="83">
        <v>63</v>
      </c>
      <c r="H210" s="265">
        <v>25.7</v>
      </c>
      <c r="I210" s="262">
        <v>1619.1</v>
      </c>
      <c r="J210" s="259" t="s">
        <v>12</v>
      </c>
      <c r="K210" s="31" t="s">
        <v>1080</v>
      </c>
    </row>
    <row r="211" spans="2:11">
      <c r="B211" s="62" t="s">
        <v>25</v>
      </c>
      <c r="C211" s="61" t="s">
        <v>23</v>
      </c>
      <c r="D211" s="13">
        <v>44718</v>
      </c>
      <c r="E211" s="257" t="s">
        <v>1424</v>
      </c>
      <c r="F211" s="238" t="s">
        <v>381</v>
      </c>
      <c r="G211" s="83">
        <v>87</v>
      </c>
      <c r="H211" s="265">
        <v>25.7</v>
      </c>
      <c r="I211" s="262">
        <v>2235.9</v>
      </c>
      <c r="J211" s="259" t="s">
        <v>12</v>
      </c>
      <c r="K211" s="31" t="s">
        <v>1081</v>
      </c>
    </row>
    <row r="212" spans="2:11">
      <c r="B212" s="62" t="s">
        <v>25</v>
      </c>
      <c r="C212" s="61" t="s">
        <v>23</v>
      </c>
      <c r="D212" s="13">
        <v>44718</v>
      </c>
      <c r="E212" s="257" t="s">
        <v>1424</v>
      </c>
      <c r="F212" s="238" t="s">
        <v>381</v>
      </c>
      <c r="G212" s="83">
        <v>61</v>
      </c>
      <c r="H212" s="265">
        <v>25.7</v>
      </c>
      <c r="I212" s="262">
        <v>1567.7</v>
      </c>
      <c r="J212" s="259" t="s">
        <v>12</v>
      </c>
      <c r="K212" s="31" t="s">
        <v>1082</v>
      </c>
    </row>
    <row r="213" spans="2:11">
      <c r="B213" s="62" t="s">
        <v>25</v>
      </c>
      <c r="C213" s="61" t="s">
        <v>23</v>
      </c>
      <c r="D213" s="13">
        <v>44718</v>
      </c>
      <c r="E213" s="257" t="s">
        <v>1424</v>
      </c>
      <c r="F213" s="238" t="s">
        <v>381</v>
      </c>
      <c r="G213" s="83">
        <v>56</v>
      </c>
      <c r="H213" s="265">
        <v>25.7</v>
      </c>
      <c r="I213" s="262">
        <v>1439.2</v>
      </c>
      <c r="J213" s="259" t="s">
        <v>12</v>
      </c>
      <c r="K213" s="31" t="s">
        <v>1083</v>
      </c>
    </row>
    <row r="214" spans="2:11">
      <c r="B214" s="62" t="s">
        <v>25</v>
      </c>
      <c r="C214" s="61" t="s">
        <v>23</v>
      </c>
      <c r="D214" s="13">
        <v>44718</v>
      </c>
      <c r="E214" s="257" t="s">
        <v>1424</v>
      </c>
      <c r="F214" s="238" t="s">
        <v>381</v>
      </c>
      <c r="G214" s="83">
        <v>56</v>
      </c>
      <c r="H214" s="265">
        <v>25.7</v>
      </c>
      <c r="I214" s="262">
        <v>1439.2</v>
      </c>
      <c r="J214" s="259" t="s">
        <v>12</v>
      </c>
      <c r="K214" s="31" t="s">
        <v>1084</v>
      </c>
    </row>
    <row r="215" spans="2:11">
      <c r="B215" s="62" t="s">
        <v>25</v>
      </c>
      <c r="C215" s="61" t="s">
        <v>23</v>
      </c>
      <c r="D215" s="13">
        <v>44718</v>
      </c>
      <c r="E215" s="257" t="s">
        <v>1424</v>
      </c>
      <c r="F215" s="238" t="s">
        <v>381</v>
      </c>
      <c r="G215" s="83">
        <v>56</v>
      </c>
      <c r="H215" s="265">
        <v>25.7</v>
      </c>
      <c r="I215" s="262">
        <v>1439.2</v>
      </c>
      <c r="J215" s="259" t="s">
        <v>12</v>
      </c>
      <c r="K215" s="31" t="s">
        <v>1085</v>
      </c>
    </row>
    <row r="216" spans="2:11">
      <c r="B216" s="62" t="s">
        <v>25</v>
      </c>
      <c r="C216" s="61" t="s">
        <v>23</v>
      </c>
      <c r="D216" s="13">
        <v>44718</v>
      </c>
      <c r="E216" s="257" t="s">
        <v>1424</v>
      </c>
      <c r="F216" s="238" t="s">
        <v>381</v>
      </c>
      <c r="G216" s="83">
        <v>56</v>
      </c>
      <c r="H216" s="265">
        <v>25.7</v>
      </c>
      <c r="I216" s="262">
        <v>1439.2</v>
      </c>
      <c r="J216" s="259" t="s">
        <v>12</v>
      </c>
      <c r="K216" s="31" t="s">
        <v>1086</v>
      </c>
    </row>
    <row r="217" spans="2:11">
      <c r="B217" s="62" t="s">
        <v>25</v>
      </c>
      <c r="C217" s="61" t="s">
        <v>23</v>
      </c>
      <c r="D217" s="13">
        <v>44718</v>
      </c>
      <c r="E217" s="257" t="s">
        <v>1424</v>
      </c>
      <c r="F217" s="238" t="s">
        <v>381</v>
      </c>
      <c r="G217" s="83">
        <v>56</v>
      </c>
      <c r="H217" s="265">
        <v>25.7</v>
      </c>
      <c r="I217" s="262">
        <v>1439.2</v>
      </c>
      <c r="J217" s="259" t="s">
        <v>12</v>
      </c>
      <c r="K217" s="31" t="s">
        <v>1087</v>
      </c>
    </row>
    <row r="218" spans="2:11">
      <c r="B218" s="62" t="s">
        <v>25</v>
      </c>
      <c r="C218" s="61" t="s">
        <v>23</v>
      </c>
      <c r="D218" s="13">
        <v>44718</v>
      </c>
      <c r="E218" s="257" t="s">
        <v>1424</v>
      </c>
      <c r="F218" s="238" t="s">
        <v>381</v>
      </c>
      <c r="G218" s="83">
        <v>56</v>
      </c>
      <c r="H218" s="265">
        <v>25.7</v>
      </c>
      <c r="I218" s="262">
        <v>1439.2</v>
      </c>
      <c r="J218" s="259" t="s">
        <v>12</v>
      </c>
      <c r="K218" s="31" t="s">
        <v>1088</v>
      </c>
    </row>
    <row r="219" spans="2:11">
      <c r="B219" s="62" t="s">
        <v>25</v>
      </c>
      <c r="C219" s="61" t="s">
        <v>23</v>
      </c>
      <c r="D219" s="13">
        <v>44718</v>
      </c>
      <c r="E219" s="257" t="s">
        <v>1424</v>
      </c>
      <c r="F219" s="238" t="s">
        <v>381</v>
      </c>
      <c r="G219" s="83">
        <v>56</v>
      </c>
      <c r="H219" s="265">
        <v>25.7</v>
      </c>
      <c r="I219" s="262">
        <v>1439.2</v>
      </c>
      <c r="J219" s="259" t="s">
        <v>12</v>
      </c>
      <c r="K219" s="31" t="s">
        <v>1089</v>
      </c>
    </row>
    <row r="220" spans="2:11">
      <c r="B220" s="62" t="s">
        <v>25</v>
      </c>
      <c r="C220" s="61" t="s">
        <v>23</v>
      </c>
      <c r="D220" s="13">
        <v>44718</v>
      </c>
      <c r="E220" s="257" t="s">
        <v>1424</v>
      </c>
      <c r="F220" s="238" t="s">
        <v>381</v>
      </c>
      <c r="G220" s="83">
        <v>56</v>
      </c>
      <c r="H220" s="265">
        <v>25.7</v>
      </c>
      <c r="I220" s="262">
        <v>1439.2</v>
      </c>
      <c r="J220" s="259" t="s">
        <v>12</v>
      </c>
      <c r="K220" s="31" t="s">
        <v>1090</v>
      </c>
    </row>
    <row r="221" spans="2:11">
      <c r="B221" s="62" t="s">
        <v>25</v>
      </c>
      <c r="C221" s="61" t="s">
        <v>23</v>
      </c>
      <c r="D221" s="13">
        <v>44718</v>
      </c>
      <c r="E221" s="257" t="s">
        <v>1424</v>
      </c>
      <c r="F221" s="238" t="s">
        <v>381</v>
      </c>
      <c r="G221" s="83">
        <v>56</v>
      </c>
      <c r="H221" s="265">
        <v>25.7</v>
      </c>
      <c r="I221" s="262">
        <v>1439.2</v>
      </c>
      <c r="J221" s="259" t="s">
        <v>12</v>
      </c>
      <c r="K221" s="31" t="s">
        <v>1091</v>
      </c>
    </row>
    <row r="222" spans="2:11">
      <c r="B222" s="62" t="s">
        <v>25</v>
      </c>
      <c r="C222" s="61" t="s">
        <v>23</v>
      </c>
      <c r="D222" s="13">
        <v>44718</v>
      </c>
      <c r="E222" s="257" t="s">
        <v>1424</v>
      </c>
      <c r="F222" s="238" t="s">
        <v>381</v>
      </c>
      <c r="G222" s="83">
        <v>56</v>
      </c>
      <c r="H222" s="265">
        <v>25.7</v>
      </c>
      <c r="I222" s="262">
        <v>1439.2</v>
      </c>
      <c r="J222" s="259" t="s">
        <v>12</v>
      </c>
      <c r="K222" s="31" t="s">
        <v>1092</v>
      </c>
    </row>
    <row r="223" spans="2:11">
      <c r="B223" s="62" t="s">
        <v>25</v>
      </c>
      <c r="C223" s="61" t="s">
        <v>23</v>
      </c>
      <c r="D223" s="13">
        <v>44718</v>
      </c>
      <c r="E223" s="257" t="s">
        <v>1424</v>
      </c>
      <c r="F223" s="238" t="s">
        <v>381</v>
      </c>
      <c r="G223" s="83">
        <v>57</v>
      </c>
      <c r="H223" s="265">
        <v>25.7</v>
      </c>
      <c r="I223" s="262">
        <v>1464.8999999999999</v>
      </c>
      <c r="J223" s="259" t="s">
        <v>12</v>
      </c>
      <c r="K223" s="31" t="s">
        <v>1093</v>
      </c>
    </row>
    <row r="224" spans="2:11">
      <c r="B224" s="62" t="s">
        <v>25</v>
      </c>
      <c r="C224" s="61" t="s">
        <v>23</v>
      </c>
      <c r="D224" s="13">
        <v>44718</v>
      </c>
      <c r="E224" s="257" t="s">
        <v>1424</v>
      </c>
      <c r="F224" s="238" t="s">
        <v>381</v>
      </c>
      <c r="G224" s="83">
        <v>57</v>
      </c>
      <c r="H224" s="265">
        <v>25.7</v>
      </c>
      <c r="I224" s="262">
        <v>1464.8999999999999</v>
      </c>
      <c r="J224" s="259" t="s">
        <v>12</v>
      </c>
      <c r="K224" s="31" t="s">
        <v>1094</v>
      </c>
    </row>
    <row r="225" spans="2:11">
      <c r="B225" s="62" t="s">
        <v>25</v>
      </c>
      <c r="C225" s="61" t="s">
        <v>23</v>
      </c>
      <c r="D225" s="13">
        <v>44718</v>
      </c>
      <c r="E225" s="257" t="s">
        <v>1424</v>
      </c>
      <c r="F225" s="238" t="s">
        <v>381</v>
      </c>
      <c r="G225" s="83">
        <v>57</v>
      </c>
      <c r="H225" s="265">
        <v>25.7</v>
      </c>
      <c r="I225" s="262">
        <v>1464.8999999999999</v>
      </c>
      <c r="J225" s="259" t="s">
        <v>12</v>
      </c>
      <c r="K225" s="31" t="s">
        <v>1095</v>
      </c>
    </row>
    <row r="226" spans="2:11">
      <c r="B226" s="62" t="s">
        <v>25</v>
      </c>
      <c r="C226" s="61" t="s">
        <v>23</v>
      </c>
      <c r="D226" s="13">
        <v>44718</v>
      </c>
      <c r="E226" s="257" t="s">
        <v>1424</v>
      </c>
      <c r="F226" s="238" t="s">
        <v>381</v>
      </c>
      <c r="G226" s="83">
        <v>57</v>
      </c>
      <c r="H226" s="265">
        <v>25.7</v>
      </c>
      <c r="I226" s="262">
        <v>1464.8999999999999</v>
      </c>
      <c r="J226" s="259" t="s">
        <v>12</v>
      </c>
      <c r="K226" s="31" t="s">
        <v>1096</v>
      </c>
    </row>
    <row r="227" spans="2:11">
      <c r="B227" s="62" t="s">
        <v>25</v>
      </c>
      <c r="C227" s="61" t="s">
        <v>23</v>
      </c>
      <c r="D227" s="13">
        <v>44718</v>
      </c>
      <c r="E227" s="257" t="s">
        <v>1424</v>
      </c>
      <c r="F227" s="238" t="s">
        <v>381</v>
      </c>
      <c r="G227" s="83">
        <v>57</v>
      </c>
      <c r="H227" s="265">
        <v>25.7</v>
      </c>
      <c r="I227" s="262">
        <v>1464.8999999999999</v>
      </c>
      <c r="J227" s="259" t="s">
        <v>12</v>
      </c>
      <c r="K227" s="31" t="s">
        <v>1097</v>
      </c>
    </row>
    <row r="228" spans="2:11">
      <c r="B228" s="62" t="s">
        <v>25</v>
      </c>
      <c r="C228" s="61" t="s">
        <v>23</v>
      </c>
      <c r="D228" s="13">
        <v>44718</v>
      </c>
      <c r="E228" s="257" t="s">
        <v>1424</v>
      </c>
      <c r="F228" s="238" t="s">
        <v>381</v>
      </c>
      <c r="G228" s="83">
        <v>57</v>
      </c>
      <c r="H228" s="265">
        <v>25.7</v>
      </c>
      <c r="I228" s="262">
        <v>1464.8999999999999</v>
      </c>
      <c r="J228" s="259" t="s">
        <v>12</v>
      </c>
      <c r="K228" s="31" t="s">
        <v>1098</v>
      </c>
    </row>
    <row r="229" spans="2:11">
      <c r="B229" s="62" t="s">
        <v>25</v>
      </c>
      <c r="C229" s="61" t="s">
        <v>23</v>
      </c>
      <c r="D229" s="13">
        <v>44718</v>
      </c>
      <c r="E229" s="257" t="s">
        <v>1424</v>
      </c>
      <c r="F229" s="238" t="s">
        <v>381</v>
      </c>
      <c r="G229" s="83">
        <v>57</v>
      </c>
      <c r="H229" s="265">
        <v>25.7</v>
      </c>
      <c r="I229" s="262">
        <v>1464.8999999999999</v>
      </c>
      <c r="J229" s="259" t="s">
        <v>12</v>
      </c>
      <c r="K229" s="31" t="s">
        <v>1099</v>
      </c>
    </row>
    <row r="230" spans="2:11">
      <c r="B230" s="62" t="s">
        <v>25</v>
      </c>
      <c r="C230" s="61" t="s">
        <v>23</v>
      </c>
      <c r="D230" s="13">
        <v>44718</v>
      </c>
      <c r="E230" s="257" t="s">
        <v>1424</v>
      </c>
      <c r="F230" s="238" t="s">
        <v>381</v>
      </c>
      <c r="G230" s="83">
        <v>57</v>
      </c>
      <c r="H230" s="265">
        <v>25.7</v>
      </c>
      <c r="I230" s="262">
        <v>1464.8999999999999</v>
      </c>
      <c r="J230" s="259" t="s">
        <v>12</v>
      </c>
      <c r="K230" s="31" t="s">
        <v>1100</v>
      </c>
    </row>
    <row r="231" spans="2:11">
      <c r="B231" s="62" t="s">
        <v>25</v>
      </c>
      <c r="C231" s="61" t="s">
        <v>23</v>
      </c>
      <c r="D231" s="13">
        <v>44718</v>
      </c>
      <c r="E231" s="257" t="s">
        <v>1424</v>
      </c>
      <c r="F231" s="238" t="s">
        <v>381</v>
      </c>
      <c r="G231" s="83">
        <v>57</v>
      </c>
      <c r="H231" s="265">
        <v>25.7</v>
      </c>
      <c r="I231" s="262">
        <v>1464.8999999999999</v>
      </c>
      <c r="J231" s="259" t="s">
        <v>12</v>
      </c>
      <c r="K231" s="31" t="s">
        <v>1101</v>
      </c>
    </row>
    <row r="232" spans="2:11">
      <c r="B232" s="62" t="s">
        <v>25</v>
      </c>
      <c r="C232" s="61" t="s">
        <v>23</v>
      </c>
      <c r="D232" s="13">
        <v>44718</v>
      </c>
      <c r="E232" s="257" t="s">
        <v>1424</v>
      </c>
      <c r="F232" s="238" t="s">
        <v>381</v>
      </c>
      <c r="G232" s="83">
        <v>57</v>
      </c>
      <c r="H232" s="265">
        <v>25.7</v>
      </c>
      <c r="I232" s="262">
        <v>1464.8999999999999</v>
      </c>
      <c r="J232" s="259" t="s">
        <v>12</v>
      </c>
      <c r="K232" s="31" t="s">
        <v>1102</v>
      </c>
    </row>
    <row r="233" spans="2:11">
      <c r="B233" s="62" t="s">
        <v>25</v>
      </c>
      <c r="C233" s="61" t="s">
        <v>23</v>
      </c>
      <c r="D233" s="13">
        <v>44718</v>
      </c>
      <c r="E233" s="257" t="s">
        <v>1424</v>
      </c>
      <c r="F233" s="238" t="s">
        <v>381</v>
      </c>
      <c r="G233" s="83">
        <v>57</v>
      </c>
      <c r="H233" s="265">
        <v>25.7</v>
      </c>
      <c r="I233" s="262">
        <v>1464.8999999999999</v>
      </c>
      <c r="J233" s="259" t="s">
        <v>12</v>
      </c>
      <c r="K233" s="31" t="s">
        <v>1103</v>
      </c>
    </row>
    <row r="234" spans="2:11">
      <c r="B234" s="62" t="s">
        <v>25</v>
      </c>
      <c r="C234" s="61" t="s">
        <v>23</v>
      </c>
      <c r="D234" s="13">
        <v>44718</v>
      </c>
      <c r="E234" s="257" t="s">
        <v>1424</v>
      </c>
      <c r="F234" s="238" t="s">
        <v>381</v>
      </c>
      <c r="G234" s="83">
        <v>57</v>
      </c>
      <c r="H234" s="265">
        <v>25.7</v>
      </c>
      <c r="I234" s="262">
        <v>1464.8999999999999</v>
      </c>
      <c r="J234" s="259" t="s">
        <v>12</v>
      </c>
      <c r="K234" s="31" t="s">
        <v>1104</v>
      </c>
    </row>
    <row r="235" spans="2:11">
      <c r="B235" s="62" t="s">
        <v>25</v>
      </c>
      <c r="C235" s="61" t="s">
        <v>23</v>
      </c>
      <c r="D235" s="13">
        <v>44718</v>
      </c>
      <c r="E235" s="257" t="s">
        <v>1424</v>
      </c>
      <c r="F235" s="238" t="s">
        <v>381</v>
      </c>
      <c r="G235" s="83">
        <v>6</v>
      </c>
      <c r="H235" s="265">
        <v>25.7</v>
      </c>
      <c r="I235" s="262">
        <v>154.19999999999999</v>
      </c>
      <c r="J235" s="259" t="s">
        <v>12</v>
      </c>
      <c r="K235" s="31" t="s">
        <v>1105</v>
      </c>
    </row>
    <row r="236" spans="2:11">
      <c r="B236" s="62" t="s">
        <v>25</v>
      </c>
      <c r="C236" s="61" t="s">
        <v>23</v>
      </c>
      <c r="D236" s="13">
        <v>44718</v>
      </c>
      <c r="E236" s="257" t="s">
        <v>1424</v>
      </c>
      <c r="F236" s="238" t="s">
        <v>381</v>
      </c>
      <c r="G236" s="83">
        <v>57</v>
      </c>
      <c r="H236" s="265">
        <v>25.7</v>
      </c>
      <c r="I236" s="262">
        <v>1464.8999999999999</v>
      </c>
      <c r="J236" s="259" t="s">
        <v>12</v>
      </c>
      <c r="K236" s="31" t="s">
        <v>1106</v>
      </c>
    </row>
    <row r="237" spans="2:11">
      <c r="B237" s="62" t="s">
        <v>25</v>
      </c>
      <c r="C237" s="61" t="s">
        <v>23</v>
      </c>
      <c r="D237" s="13">
        <v>44718</v>
      </c>
      <c r="E237" s="257" t="s">
        <v>1424</v>
      </c>
      <c r="F237" s="238" t="s">
        <v>381</v>
      </c>
      <c r="G237" s="83">
        <v>57</v>
      </c>
      <c r="H237" s="265">
        <v>25.7</v>
      </c>
      <c r="I237" s="262">
        <v>1464.8999999999999</v>
      </c>
      <c r="J237" s="259" t="s">
        <v>12</v>
      </c>
      <c r="K237" s="31" t="s">
        <v>1107</v>
      </c>
    </row>
    <row r="238" spans="2:11">
      <c r="B238" s="62" t="s">
        <v>25</v>
      </c>
      <c r="C238" s="61" t="s">
        <v>23</v>
      </c>
      <c r="D238" s="13">
        <v>44718</v>
      </c>
      <c r="E238" s="257" t="s">
        <v>1424</v>
      </c>
      <c r="F238" s="238" t="s">
        <v>381</v>
      </c>
      <c r="G238" s="83">
        <v>51</v>
      </c>
      <c r="H238" s="265">
        <v>25.7</v>
      </c>
      <c r="I238" s="262">
        <v>1310.7</v>
      </c>
      <c r="J238" s="259" t="s">
        <v>12</v>
      </c>
      <c r="K238" s="31" t="s">
        <v>1108</v>
      </c>
    </row>
    <row r="239" spans="2:11">
      <c r="B239" s="62" t="s">
        <v>25</v>
      </c>
      <c r="C239" s="61" t="s">
        <v>23</v>
      </c>
      <c r="D239" s="13">
        <v>44718</v>
      </c>
      <c r="E239" s="257" t="s">
        <v>1424</v>
      </c>
      <c r="F239" s="238" t="s">
        <v>381</v>
      </c>
      <c r="G239" s="83">
        <v>150</v>
      </c>
      <c r="H239" s="265">
        <v>25.7</v>
      </c>
      <c r="I239" s="262">
        <v>3855</v>
      </c>
      <c r="J239" s="259" t="s">
        <v>12</v>
      </c>
      <c r="K239" s="31" t="s">
        <v>1109</v>
      </c>
    </row>
    <row r="240" spans="2:11">
      <c r="B240" s="62" t="s">
        <v>25</v>
      </c>
      <c r="C240" s="61" t="s">
        <v>23</v>
      </c>
      <c r="D240" s="13">
        <v>44718</v>
      </c>
      <c r="E240" s="257" t="s">
        <v>1424</v>
      </c>
      <c r="F240" s="238" t="s">
        <v>381</v>
      </c>
      <c r="G240" s="83">
        <v>235</v>
      </c>
      <c r="H240" s="265">
        <v>25.7</v>
      </c>
      <c r="I240" s="262">
        <v>6039.5</v>
      </c>
      <c r="J240" s="259" t="s">
        <v>12</v>
      </c>
      <c r="K240" s="31" t="s">
        <v>1110</v>
      </c>
    </row>
    <row r="241" spans="2:11">
      <c r="B241" s="62" t="s">
        <v>25</v>
      </c>
      <c r="C241" s="61" t="s">
        <v>23</v>
      </c>
      <c r="D241" s="13">
        <v>44718</v>
      </c>
      <c r="E241" s="257" t="s">
        <v>1424</v>
      </c>
      <c r="F241" s="238" t="s">
        <v>381</v>
      </c>
      <c r="G241" s="83">
        <v>118</v>
      </c>
      <c r="H241" s="265">
        <v>25.7</v>
      </c>
      <c r="I241" s="262">
        <v>3032.6</v>
      </c>
      <c r="J241" s="259" t="s">
        <v>12</v>
      </c>
      <c r="K241" s="31" t="s">
        <v>1111</v>
      </c>
    </row>
    <row r="242" spans="2:11">
      <c r="B242" s="62" t="s">
        <v>25</v>
      </c>
      <c r="C242" s="61" t="s">
        <v>23</v>
      </c>
      <c r="D242" s="13">
        <v>44718</v>
      </c>
      <c r="E242" s="257" t="s">
        <v>1424</v>
      </c>
      <c r="F242" s="238" t="s">
        <v>381</v>
      </c>
      <c r="G242" s="83">
        <v>243</v>
      </c>
      <c r="H242" s="265">
        <v>25.7</v>
      </c>
      <c r="I242" s="262">
        <v>6245.0999999999995</v>
      </c>
      <c r="J242" s="259" t="s">
        <v>12</v>
      </c>
      <c r="K242" s="31" t="s">
        <v>1112</v>
      </c>
    </row>
    <row r="243" spans="2:11">
      <c r="B243" s="62" t="s">
        <v>25</v>
      </c>
      <c r="C243" s="61" t="s">
        <v>23</v>
      </c>
      <c r="D243" s="13">
        <v>44718</v>
      </c>
      <c r="E243" s="257" t="s">
        <v>1424</v>
      </c>
      <c r="F243" s="238" t="s">
        <v>381</v>
      </c>
      <c r="G243" s="83">
        <v>137</v>
      </c>
      <c r="H243" s="265">
        <v>25.7</v>
      </c>
      <c r="I243" s="262">
        <v>3520.9</v>
      </c>
      <c r="J243" s="259" t="s">
        <v>12</v>
      </c>
      <c r="K243" s="31" t="s">
        <v>1113</v>
      </c>
    </row>
    <row r="244" spans="2:11">
      <c r="B244" s="62" t="s">
        <v>25</v>
      </c>
      <c r="C244" s="61" t="s">
        <v>23</v>
      </c>
      <c r="D244" s="13">
        <v>44718</v>
      </c>
      <c r="E244" s="257" t="s">
        <v>1424</v>
      </c>
      <c r="F244" s="238" t="s">
        <v>381</v>
      </c>
      <c r="G244" s="83">
        <v>150</v>
      </c>
      <c r="H244" s="265">
        <v>25.7</v>
      </c>
      <c r="I244" s="262">
        <v>3855</v>
      </c>
      <c r="J244" s="259" t="s">
        <v>12</v>
      </c>
      <c r="K244" s="31" t="s">
        <v>1114</v>
      </c>
    </row>
    <row r="245" spans="2:11">
      <c r="B245" s="62" t="s">
        <v>25</v>
      </c>
      <c r="C245" s="61" t="s">
        <v>23</v>
      </c>
      <c r="D245" s="13">
        <v>44718</v>
      </c>
      <c r="E245" s="257" t="s">
        <v>1425</v>
      </c>
      <c r="F245" s="238" t="s">
        <v>381</v>
      </c>
      <c r="G245" s="83">
        <v>1695</v>
      </c>
      <c r="H245" s="265">
        <v>25.7</v>
      </c>
      <c r="I245" s="262">
        <v>43561.5</v>
      </c>
      <c r="J245" s="259" t="s">
        <v>12</v>
      </c>
      <c r="K245" s="31" t="s">
        <v>1115</v>
      </c>
    </row>
    <row r="246" spans="2:11">
      <c r="B246" s="62" t="s">
        <v>25</v>
      </c>
      <c r="C246" s="61" t="s">
        <v>23</v>
      </c>
      <c r="D246" s="13">
        <v>44718</v>
      </c>
      <c r="E246" s="257" t="s">
        <v>1425</v>
      </c>
      <c r="F246" s="238" t="s">
        <v>381</v>
      </c>
      <c r="G246" s="83">
        <v>62</v>
      </c>
      <c r="H246" s="265">
        <v>25.7</v>
      </c>
      <c r="I246" s="262">
        <v>1593.3999999999999</v>
      </c>
      <c r="J246" s="259" t="s">
        <v>12</v>
      </c>
      <c r="K246" s="31" t="s">
        <v>1116</v>
      </c>
    </row>
    <row r="247" spans="2:11">
      <c r="B247" s="62" t="s">
        <v>25</v>
      </c>
      <c r="C247" s="61" t="s">
        <v>23</v>
      </c>
      <c r="D247" s="13">
        <v>44718</v>
      </c>
      <c r="E247" s="257" t="s">
        <v>1425</v>
      </c>
      <c r="F247" s="238" t="s">
        <v>381</v>
      </c>
      <c r="G247" s="83">
        <v>62</v>
      </c>
      <c r="H247" s="265">
        <v>25.7</v>
      </c>
      <c r="I247" s="262">
        <v>1593.3999999999999</v>
      </c>
      <c r="J247" s="259" t="s">
        <v>12</v>
      </c>
      <c r="K247" s="31" t="s">
        <v>1117</v>
      </c>
    </row>
    <row r="248" spans="2:11">
      <c r="B248" s="62" t="s">
        <v>25</v>
      </c>
      <c r="C248" s="61" t="s">
        <v>23</v>
      </c>
      <c r="D248" s="13">
        <v>44718</v>
      </c>
      <c r="E248" s="257" t="s">
        <v>1425</v>
      </c>
      <c r="F248" s="238" t="s">
        <v>381</v>
      </c>
      <c r="G248" s="83">
        <v>62</v>
      </c>
      <c r="H248" s="265">
        <v>25.7</v>
      </c>
      <c r="I248" s="262">
        <v>1593.3999999999999</v>
      </c>
      <c r="J248" s="259" t="s">
        <v>12</v>
      </c>
      <c r="K248" s="31" t="s">
        <v>1118</v>
      </c>
    </row>
    <row r="249" spans="2:11">
      <c r="B249" s="62" t="s">
        <v>25</v>
      </c>
      <c r="C249" s="61" t="s">
        <v>23</v>
      </c>
      <c r="D249" s="81">
        <v>44718</v>
      </c>
      <c r="E249" s="242" t="s">
        <v>1425</v>
      </c>
      <c r="F249" s="238" t="s">
        <v>381</v>
      </c>
      <c r="G249" s="83">
        <v>54</v>
      </c>
      <c r="H249" s="265">
        <v>25.7</v>
      </c>
      <c r="I249" s="262">
        <v>1387.8</v>
      </c>
      <c r="J249" s="259" t="s">
        <v>12</v>
      </c>
      <c r="K249" s="31" t="s">
        <v>1119</v>
      </c>
    </row>
    <row r="250" spans="2:11">
      <c r="B250" s="62" t="s">
        <v>25</v>
      </c>
      <c r="C250" s="61" t="s">
        <v>23</v>
      </c>
      <c r="D250" s="81">
        <v>44718</v>
      </c>
      <c r="E250" s="242" t="s">
        <v>1425</v>
      </c>
      <c r="F250" s="238" t="s">
        <v>381</v>
      </c>
      <c r="G250" s="83">
        <v>54</v>
      </c>
      <c r="H250" s="265">
        <v>25.7</v>
      </c>
      <c r="I250" s="262">
        <v>1387.8</v>
      </c>
      <c r="J250" s="259" t="s">
        <v>12</v>
      </c>
      <c r="K250" s="31" t="s">
        <v>1120</v>
      </c>
    </row>
    <row r="251" spans="2:11">
      <c r="B251" s="62" t="s">
        <v>25</v>
      </c>
      <c r="C251" s="61" t="s">
        <v>23</v>
      </c>
      <c r="D251" s="81">
        <v>44718</v>
      </c>
      <c r="E251" s="242" t="s">
        <v>1425</v>
      </c>
      <c r="F251" s="238" t="s">
        <v>381</v>
      </c>
      <c r="G251" s="83">
        <v>54</v>
      </c>
      <c r="H251" s="265">
        <v>25.7</v>
      </c>
      <c r="I251" s="262">
        <v>1387.8</v>
      </c>
      <c r="J251" s="259" t="s">
        <v>12</v>
      </c>
      <c r="K251" s="31" t="s">
        <v>1121</v>
      </c>
    </row>
    <row r="252" spans="2:11">
      <c r="B252" s="62" t="s">
        <v>25</v>
      </c>
      <c r="C252" s="61" t="s">
        <v>23</v>
      </c>
      <c r="D252" s="81">
        <v>44718</v>
      </c>
      <c r="E252" s="242" t="s">
        <v>1425</v>
      </c>
      <c r="F252" s="238" t="s">
        <v>381</v>
      </c>
      <c r="G252" s="83">
        <v>54</v>
      </c>
      <c r="H252" s="265">
        <v>25.7</v>
      </c>
      <c r="I252" s="262">
        <v>1387.8</v>
      </c>
      <c r="J252" s="259" t="s">
        <v>12</v>
      </c>
      <c r="K252" s="31" t="s">
        <v>1122</v>
      </c>
    </row>
    <row r="253" spans="2:11">
      <c r="B253" s="62" t="s">
        <v>25</v>
      </c>
      <c r="C253" s="61" t="s">
        <v>23</v>
      </c>
      <c r="D253" s="81">
        <v>44718</v>
      </c>
      <c r="E253" s="242" t="s">
        <v>1425</v>
      </c>
      <c r="F253" s="238" t="s">
        <v>381</v>
      </c>
      <c r="G253" s="83">
        <v>116</v>
      </c>
      <c r="H253" s="265">
        <v>25.7</v>
      </c>
      <c r="I253" s="262">
        <v>2981.2</v>
      </c>
      <c r="J253" s="259" t="s">
        <v>12</v>
      </c>
      <c r="K253" s="31" t="s">
        <v>1123</v>
      </c>
    </row>
    <row r="254" spans="2:11">
      <c r="B254" s="62" t="s">
        <v>25</v>
      </c>
      <c r="C254" s="61" t="s">
        <v>23</v>
      </c>
      <c r="D254" s="81">
        <v>44718</v>
      </c>
      <c r="E254" s="242" t="s">
        <v>1425</v>
      </c>
      <c r="F254" s="238" t="s">
        <v>381</v>
      </c>
      <c r="G254" s="83">
        <v>62</v>
      </c>
      <c r="H254" s="265">
        <v>25.7</v>
      </c>
      <c r="I254" s="262">
        <v>1593.3999999999999</v>
      </c>
      <c r="J254" s="259" t="s">
        <v>12</v>
      </c>
      <c r="K254" s="31" t="s">
        <v>1124</v>
      </c>
    </row>
    <row r="255" spans="2:11">
      <c r="B255" s="62" t="s">
        <v>25</v>
      </c>
      <c r="C255" s="61" t="s">
        <v>23</v>
      </c>
      <c r="D255" s="81">
        <v>44718</v>
      </c>
      <c r="E255" s="242" t="s">
        <v>1425</v>
      </c>
      <c r="F255" s="238" t="s">
        <v>381</v>
      </c>
      <c r="G255" s="83">
        <v>62</v>
      </c>
      <c r="H255" s="265">
        <v>25.7</v>
      </c>
      <c r="I255" s="262">
        <v>1593.3999999999999</v>
      </c>
      <c r="J255" s="259" t="s">
        <v>12</v>
      </c>
      <c r="K255" s="31" t="s">
        <v>1125</v>
      </c>
    </row>
    <row r="256" spans="2:11">
      <c r="B256" s="62" t="s">
        <v>25</v>
      </c>
      <c r="C256" s="61" t="s">
        <v>23</v>
      </c>
      <c r="D256" s="81">
        <v>44718</v>
      </c>
      <c r="E256" s="242" t="s">
        <v>1425</v>
      </c>
      <c r="F256" s="238" t="s">
        <v>381</v>
      </c>
      <c r="G256" s="83">
        <v>62</v>
      </c>
      <c r="H256" s="265">
        <v>25.7</v>
      </c>
      <c r="I256" s="262">
        <v>1593.3999999999999</v>
      </c>
      <c r="J256" s="259" t="s">
        <v>12</v>
      </c>
      <c r="K256" s="31" t="s">
        <v>1126</v>
      </c>
    </row>
    <row r="257" spans="2:11">
      <c r="B257" s="62" t="s">
        <v>25</v>
      </c>
      <c r="C257" s="61" t="s">
        <v>23</v>
      </c>
      <c r="D257" s="81">
        <v>44718</v>
      </c>
      <c r="E257" s="242" t="s">
        <v>1425</v>
      </c>
      <c r="F257" s="238" t="s">
        <v>381</v>
      </c>
      <c r="G257" s="83">
        <v>62</v>
      </c>
      <c r="H257" s="265">
        <v>25.7</v>
      </c>
      <c r="I257" s="262">
        <v>1593.3999999999999</v>
      </c>
      <c r="J257" s="259" t="s">
        <v>12</v>
      </c>
      <c r="K257" s="31" t="s">
        <v>1127</v>
      </c>
    </row>
    <row r="258" spans="2:11">
      <c r="B258" s="62" t="s">
        <v>25</v>
      </c>
      <c r="C258" s="61" t="s">
        <v>23</v>
      </c>
      <c r="D258" s="81">
        <v>44718</v>
      </c>
      <c r="E258" s="242" t="s">
        <v>1425</v>
      </c>
      <c r="F258" s="238" t="s">
        <v>381</v>
      </c>
      <c r="G258" s="83">
        <v>62</v>
      </c>
      <c r="H258" s="265">
        <v>25.7</v>
      </c>
      <c r="I258" s="262">
        <v>1593.3999999999999</v>
      </c>
      <c r="J258" s="259" t="s">
        <v>12</v>
      </c>
      <c r="K258" s="31" t="s">
        <v>1128</v>
      </c>
    </row>
    <row r="259" spans="2:11">
      <c r="B259" s="62" t="s">
        <v>25</v>
      </c>
      <c r="C259" s="61" t="s">
        <v>23</v>
      </c>
      <c r="D259" s="81">
        <v>44718</v>
      </c>
      <c r="E259" s="242" t="s">
        <v>1425</v>
      </c>
      <c r="F259" s="238" t="s">
        <v>381</v>
      </c>
      <c r="G259" s="83">
        <v>54</v>
      </c>
      <c r="H259" s="265">
        <v>25.7</v>
      </c>
      <c r="I259" s="262">
        <v>1387.8</v>
      </c>
      <c r="J259" s="259" t="s">
        <v>12</v>
      </c>
      <c r="K259" s="31" t="s">
        <v>1129</v>
      </c>
    </row>
    <row r="260" spans="2:11">
      <c r="B260" s="62" t="s">
        <v>25</v>
      </c>
      <c r="C260" s="61" t="s">
        <v>23</v>
      </c>
      <c r="D260" s="81">
        <v>44718</v>
      </c>
      <c r="E260" s="242" t="s">
        <v>1425</v>
      </c>
      <c r="F260" s="238" t="s">
        <v>381</v>
      </c>
      <c r="G260" s="83">
        <v>54</v>
      </c>
      <c r="H260" s="265">
        <v>25.7</v>
      </c>
      <c r="I260" s="262">
        <v>1387.8</v>
      </c>
      <c r="J260" s="259" t="s">
        <v>12</v>
      </c>
      <c r="K260" s="31" t="s">
        <v>1130</v>
      </c>
    </row>
    <row r="261" spans="2:11">
      <c r="B261" s="62" t="s">
        <v>25</v>
      </c>
      <c r="C261" s="61" t="s">
        <v>23</v>
      </c>
      <c r="D261" s="81">
        <v>44718</v>
      </c>
      <c r="E261" s="242" t="s">
        <v>1425</v>
      </c>
      <c r="F261" s="238" t="s">
        <v>381</v>
      </c>
      <c r="G261" s="83">
        <v>54</v>
      </c>
      <c r="H261" s="265">
        <v>25.7</v>
      </c>
      <c r="I261" s="262">
        <v>1387.8</v>
      </c>
      <c r="J261" s="259" t="s">
        <v>12</v>
      </c>
      <c r="K261" s="31" t="s">
        <v>1131</v>
      </c>
    </row>
    <row r="262" spans="2:11">
      <c r="B262" s="62" t="s">
        <v>25</v>
      </c>
      <c r="C262" s="61" t="s">
        <v>23</v>
      </c>
      <c r="D262" s="81">
        <v>44718</v>
      </c>
      <c r="E262" s="242" t="s">
        <v>1425</v>
      </c>
      <c r="F262" s="238" t="s">
        <v>381</v>
      </c>
      <c r="G262" s="83">
        <v>54</v>
      </c>
      <c r="H262" s="265">
        <v>25.7</v>
      </c>
      <c r="I262" s="262">
        <v>1387.8</v>
      </c>
      <c r="J262" s="259" t="s">
        <v>12</v>
      </c>
      <c r="K262" s="31" t="s">
        <v>1132</v>
      </c>
    </row>
    <row r="263" spans="2:11">
      <c r="B263" s="62" t="s">
        <v>25</v>
      </c>
      <c r="C263" s="61" t="s">
        <v>23</v>
      </c>
      <c r="D263" s="81">
        <v>44718</v>
      </c>
      <c r="E263" s="242" t="s">
        <v>1425</v>
      </c>
      <c r="F263" s="238" t="s">
        <v>381</v>
      </c>
      <c r="G263" s="83">
        <v>54</v>
      </c>
      <c r="H263" s="265">
        <v>25.7</v>
      </c>
      <c r="I263" s="262">
        <v>1387.8</v>
      </c>
      <c r="J263" s="259" t="s">
        <v>12</v>
      </c>
      <c r="K263" s="31" t="s">
        <v>1133</v>
      </c>
    </row>
    <row r="264" spans="2:11">
      <c r="B264" s="62" t="s">
        <v>25</v>
      </c>
      <c r="C264" s="61" t="s">
        <v>23</v>
      </c>
      <c r="D264" s="81">
        <v>44718</v>
      </c>
      <c r="E264" s="242" t="s">
        <v>1425</v>
      </c>
      <c r="F264" s="238" t="s">
        <v>381</v>
      </c>
      <c r="G264" s="83">
        <v>54</v>
      </c>
      <c r="H264" s="265">
        <v>25.7</v>
      </c>
      <c r="I264" s="262">
        <v>1387.8</v>
      </c>
      <c r="J264" s="259" t="s">
        <v>12</v>
      </c>
      <c r="K264" s="31" t="s">
        <v>1134</v>
      </c>
    </row>
    <row r="265" spans="2:11">
      <c r="B265" s="62" t="s">
        <v>25</v>
      </c>
      <c r="C265" s="61" t="s">
        <v>23</v>
      </c>
      <c r="D265" s="81">
        <v>44718</v>
      </c>
      <c r="E265" s="242" t="s">
        <v>1425</v>
      </c>
      <c r="F265" s="238" t="s">
        <v>381</v>
      </c>
      <c r="G265" s="83">
        <v>54</v>
      </c>
      <c r="H265" s="265">
        <v>25.7</v>
      </c>
      <c r="I265" s="262">
        <v>1387.8</v>
      </c>
      <c r="J265" s="259" t="s">
        <v>12</v>
      </c>
      <c r="K265" s="31" t="s">
        <v>1135</v>
      </c>
    </row>
    <row r="266" spans="2:11">
      <c r="B266" s="62" t="s">
        <v>25</v>
      </c>
      <c r="C266" s="61" t="s">
        <v>23</v>
      </c>
      <c r="D266" s="81">
        <v>44718</v>
      </c>
      <c r="E266" s="242" t="s">
        <v>1425</v>
      </c>
      <c r="F266" s="238" t="s">
        <v>381</v>
      </c>
      <c r="G266" s="83">
        <v>54</v>
      </c>
      <c r="H266" s="265">
        <v>25.7</v>
      </c>
      <c r="I266" s="262">
        <v>1387.8</v>
      </c>
      <c r="J266" s="259" t="s">
        <v>12</v>
      </c>
      <c r="K266" s="31" t="s">
        <v>1136</v>
      </c>
    </row>
    <row r="267" spans="2:11">
      <c r="B267" s="62" t="s">
        <v>25</v>
      </c>
      <c r="C267" s="61" t="s">
        <v>23</v>
      </c>
      <c r="D267" s="81">
        <v>44718</v>
      </c>
      <c r="E267" s="242" t="s">
        <v>1425</v>
      </c>
      <c r="F267" s="238" t="s">
        <v>381</v>
      </c>
      <c r="G267" s="83">
        <v>54</v>
      </c>
      <c r="H267" s="265">
        <v>25.7</v>
      </c>
      <c r="I267" s="262">
        <v>1387.8</v>
      </c>
      <c r="J267" s="259" t="s">
        <v>12</v>
      </c>
      <c r="K267" s="31" t="s">
        <v>1137</v>
      </c>
    </row>
    <row r="268" spans="2:11">
      <c r="B268" s="62" t="s">
        <v>25</v>
      </c>
      <c r="C268" s="61" t="s">
        <v>23</v>
      </c>
      <c r="D268" s="81">
        <v>44718</v>
      </c>
      <c r="E268" s="242" t="s">
        <v>1425</v>
      </c>
      <c r="F268" s="238" t="s">
        <v>381</v>
      </c>
      <c r="G268" s="83">
        <v>54</v>
      </c>
      <c r="H268" s="265">
        <v>25.7</v>
      </c>
      <c r="I268" s="262">
        <v>1387.8</v>
      </c>
      <c r="J268" s="259" t="s">
        <v>12</v>
      </c>
      <c r="K268" s="31" t="s">
        <v>1138</v>
      </c>
    </row>
    <row r="269" spans="2:11">
      <c r="B269" s="62" t="s">
        <v>25</v>
      </c>
      <c r="C269" s="61" t="s">
        <v>23</v>
      </c>
      <c r="D269" s="81">
        <v>44718</v>
      </c>
      <c r="E269" s="242" t="s">
        <v>1426</v>
      </c>
      <c r="F269" s="238" t="s">
        <v>381</v>
      </c>
      <c r="G269" s="83">
        <v>55</v>
      </c>
      <c r="H269" s="265">
        <v>25.7</v>
      </c>
      <c r="I269" s="262">
        <v>1413.5</v>
      </c>
      <c r="J269" s="259" t="s">
        <v>12</v>
      </c>
      <c r="K269" s="31" t="s">
        <v>1139</v>
      </c>
    </row>
    <row r="270" spans="2:11">
      <c r="B270" s="62" t="s">
        <v>25</v>
      </c>
      <c r="C270" s="61" t="s">
        <v>23</v>
      </c>
      <c r="D270" s="81">
        <v>44718</v>
      </c>
      <c r="E270" s="242" t="s">
        <v>1427</v>
      </c>
      <c r="F270" s="238" t="s">
        <v>381</v>
      </c>
      <c r="G270" s="83">
        <v>55</v>
      </c>
      <c r="H270" s="265">
        <v>25.7</v>
      </c>
      <c r="I270" s="262">
        <v>1413.5</v>
      </c>
      <c r="J270" s="259" t="s">
        <v>12</v>
      </c>
      <c r="K270" s="31" t="s">
        <v>1140</v>
      </c>
    </row>
    <row r="271" spans="2:11">
      <c r="B271" s="62" t="s">
        <v>25</v>
      </c>
      <c r="C271" s="61" t="s">
        <v>23</v>
      </c>
      <c r="D271" s="81">
        <v>44718</v>
      </c>
      <c r="E271" s="242" t="s">
        <v>1428</v>
      </c>
      <c r="F271" s="238" t="s">
        <v>381</v>
      </c>
      <c r="G271" s="83">
        <v>40</v>
      </c>
      <c r="H271" s="265">
        <v>25.7</v>
      </c>
      <c r="I271" s="262">
        <v>1028</v>
      </c>
      <c r="J271" s="259" t="s">
        <v>12</v>
      </c>
      <c r="K271" s="31" t="s">
        <v>1141</v>
      </c>
    </row>
    <row r="272" spans="2:11">
      <c r="B272" s="62" t="s">
        <v>25</v>
      </c>
      <c r="C272" s="61" t="s">
        <v>23</v>
      </c>
      <c r="D272" s="81">
        <v>44718</v>
      </c>
      <c r="E272" s="242" t="s">
        <v>1428</v>
      </c>
      <c r="F272" s="238" t="s">
        <v>381</v>
      </c>
      <c r="G272" s="83">
        <v>15</v>
      </c>
      <c r="H272" s="265">
        <v>25.7</v>
      </c>
      <c r="I272" s="262">
        <v>385.5</v>
      </c>
      <c r="J272" s="259" t="s">
        <v>12</v>
      </c>
      <c r="K272" s="31" t="s">
        <v>1142</v>
      </c>
    </row>
    <row r="273" spans="2:11">
      <c r="B273" s="62" t="s">
        <v>25</v>
      </c>
      <c r="C273" s="61" t="s">
        <v>23</v>
      </c>
      <c r="D273" s="81">
        <v>44718</v>
      </c>
      <c r="E273" s="242" t="s">
        <v>1429</v>
      </c>
      <c r="F273" s="238" t="s">
        <v>381</v>
      </c>
      <c r="G273" s="83">
        <v>55</v>
      </c>
      <c r="H273" s="265">
        <v>25.7</v>
      </c>
      <c r="I273" s="262">
        <v>1413.5</v>
      </c>
      <c r="J273" s="259" t="s">
        <v>12</v>
      </c>
      <c r="K273" s="31" t="s">
        <v>1143</v>
      </c>
    </row>
    <row r="274" spans="2:11">
      <c r="B274" s="62" t="s">
        <v>25</v>
      </c>
      <c r="C274" s="61" t="s">
        <v>23</v>
      </c>
      <c r="D274" s="81">
        <v>44718</v>
      </c>
      <c r="E274" s="242" t="s">
        <v>1430</v>
      </c>
      <c r="F274" s="238" t="s">
        <v>381</v>
      </c>
      <c r="G274" s="83">
        <v>48</v>
      </c>
      <c r="H274" s="265">
        <v>25.7</v>
      </c>
      <c r="I274" s="262">
        <v>1233.5999999999999</v>
      </c>
      <c r="J274" s="259" t="s">
        <v>12</v>
      </c>
      <c r="K274" s="31" t="s">
        <v>1144</v>
      </c>
    </row>
    <row r="275" spans="2:11">
      <c r="B275" s="62" t="s">
        <v>25</v>
      </c>
      <c r="C275" s="61" t="s">
        <v>23</v>
      </c>
      <c r="D275" s="81">
        <v>44718</v>
      </c>
      <c r="E275" s="242" t="s">
        <v>1430</v>
      </c>
      <c r="F275" s="238" t="s">
        <v>381</v>
      </c>
      <c r="G275" s="83">
        <v>7</v>
      </c>
      <c r="H275" s="265">
        <v>25.7</v>
      </c>
      <c r="I275" s="262">
        <v>179.9</v>
      </c>
      <c r="J275" s="259" t="s">
        <v>12</v>
      </c>
      <c r="K275" s="31" t="s">
        <v>1145</v>
      </c>
    </row>
    <row r="276" spans="2:11">
      <c r="B276" s="62" t="s">
        <v>25</v>
      </c>
      <c r="C276" s="61" t="s">
        <v>23</v>
      </c>
      <c r="D276" s="81">
        <v>44718</v>
      </c>
      <c r="E276" s="242" t="s">
        <v>1431</v>
      </c>
      <c r="F276" s="238" t="s">
        <v>381</v>
      </c>
      <c r="G276" s="83">
        <v>55</v>
      </c>
      <c r="H276" s="265">
        <v>25.7</v>
      </c>
      <c r="I276" s="262">
        <v>1413.5</v>
      </c>
      <c r="J276" s="259" t="s">
        <v>12</v>
      </c>
      <c r="K276" s="31" t="s">
        <v>1146</v>
      </c>
    </row>
    <row r="277" spans="2:11">
      <c r="B277" s="62" t="s">
        <v>25</v>
      </c>
      <c r="C277" s="61" t="s">
        <v>23</v>
      </c>
      <c r="D277" s="81">
        <v>44718</v>
      </c>
      <c r="E277" s="242" t="s">
        <v>1432</v>
      </c>
      <c r="F277" s="238" t="s">
        <v>381</v>
      </c>
      <c r="G277" s="83">
        <v>55</v>
      </c>
      <c r="H277" s="265">
        <v>25.7</v>
      </c>
      <c r="I277" s="262">
        <v>1413.5</v>
      </c>
      <c r="J277" s="259" t="s">
        <v>12</v>
      </c>
      <c r="K277" s="31" t="s">
        <v>1147</v>
      </c>
    </row>
    <row r="278" spans="2:11">
      <c r="B278" s="62" t="s">
        <v>25</v>
      </c>
      <c r="C278" s="61" t="s">
        <v>23</v>
      </c>
      <c r="D278" s="81">
        <v>44718</v>
      </c>
      <c r="E278" s="242" t="s">
        <v>1433</v>
      </c>
      <c r="F278" s="238" t="s">
        <v>381</v>
      </c>
      <c r="G278" s="83">
        <v>49</v>
      </c>
      <c r="H278" s="265">
        <v>25.7</v>
      </c>
      <c r="I278" s="262">
        <v>1259.3</v>
      </c>
      <c r="J278" s="259" t="s">
        <v>12</v>
      </c>
      <c r="K278" s="31" t="s">
        <v>1148</v>
      </c>
    </row>
    <row r="279" spans="2:11">
      <c r="B279" s="62" t="s">
        <v>25</v>
      </c>
      <c r="C279" s="61" t="s">
        <v>23</v>
      </c>
      <c r="D279" s="81">
        <v>44718</v>
      </c>
      <c r="E279" s="242" t="s">
        <v>1433</v>
      </c>
      <c r="F279" s="238" t="s">
        <v>381</v>
      </c>
      <c r="G279" s="83">
        <v>6</v>
      </c>
      <c r="H279" s="265">
        <v>25.7</v>
      </c>
      <c r="I279" s="262">
        <v>154.19999999999999</v>
      </c>
      <c r="J279" s="259" t="s">
        <v>12</v>
      </c>
      <c r="K279" s="31" t="s">
        <v>1149</v>
      </c>
    </row>
    <row r="280" spans="2:11">
      <c r="B280" s="62" t="s">
        <v>25</v>
      </c>
      <c r="C280" s="61" t="s">
        <v>23</v>
      </c>
      <c r="D280" s="81">
        <v>44718</v>
      </c>
      <c r="E280" s="242" t="s">
        <v>1434</v>
      </c>
      <c r="F280" s="238" t="s">
        <v>381</v>
      </c>
      <c r="G280" s="83">
        <v>55</v>
      </c>
      <c r="H280" s="265">
        <v>25.7</v>
      </c>
      <c r="I280" s="262">
        <v>1413.5</v>
      </c>
      <c r="J280" s="259" t="s">
        <v>12</v>
      </c>
      <c r="K280" s="31" t="s">
        <v>1150</v>
      </c>
    </row>
    <row r="281" spans="2:11">
      <c r="B281" s="62" t="s">
        <v>25</v>
      </c>
      <c r="C281" s="61" t="s">
        <v>23</v>
      </c>
      <c r="D281" s="81">
        <v>44718</v>
      </c>
      <c r="E281" s="242" t="s">
        <v>1435</v>
      </c>
      <c r="F281" s="238" t="s">
        <v>381</v>
      </c>
      <c r="G281" s="83">
        <v>62</v>
      </c>
      <c r="H281" s="265">
        <v>25.7</v>
      </c>
      <c r="I281" s="262">
        <v>1593.3999999999999</v>
      </c>
      <c r="J281" s="259" t="s">
        <v>12</v>
      </c>
      <c r="K281" s="31" t="s">
        <v>1151</v>
      </c>
    </row>
    <row r="282" spans="2:11">
      <c r="B282" s="62" t="s">
        <v>25</v>
      </c>
      <c r="C282" s="61" t="s">
        <v>23</v>
      </c>
      <c r="D282" s="81">
        <v>44718</v>
      </c>
      <c r="E282" s="242" t="s">
        <v>1436</v>
      </c>
      <c r="F282" s="238" t="s">
        <v>381</v>
      </c>
      <c r="G282" s="83">
        <v>27</v>
      </c>
      <c r="H282" s="265">
        <v>25.7</v>
      </c>
      <c r="I282" s="262">
        <v>693.9</v>
      </c>
      <c r="J282" s="259" t="s">
        <v>12</v>
      </c>
      <c r="K282" s="31" t="s">
        <v>1152</v>
      </c>
    </row>
    <row r="283" spans="2:11">
      <c r="B283" s="62" t="s">
        <v>25</v>
      </c>
      <c r="C283" s="61" t="s">
        <v>23</v>
      </c>
      <c r="D283" s="81">
        <v>44718</v>
      </c>
      <c r="E283" s="242" t="s">
        <v>1436</v>
      </c>
      <c r="F283" s="238" t="s">
        <v>381</v>
      </c>
      <c r="G283" s="83">
        <v>35</v>
      </c>
      <c r="H283" s="265">
        <v>25.7</v>
      </c>
      <c r="I283" s="262">
        <v>899.5</v>
      </c>
      <c r="J283" s="259" t="s">
        <v>12</v>
      </c>
      <c r="K283" s="31" t="s">
        <v>1153</v>
      </c>
    </row>
    <row r="284" spans="2:11">
      <c r="B284" s="62" t="s">
        <v>25</v>
      </c>
      <c r="C284" s="61" t="s">
        <v>23</v>
      </c>
      <c r="D284" s="81">
        <v>44718</v>
      </c>
      <c r="E284" s="242" t="s">
        <v>1437</v>
      </c>
      <c r="F284" s="238" t="s">
        <v>381</v>
      </c>
      <c r="G284" s="83">
        <v>62</v>
      </c>
      <c r="H284" s="265">
        <v>25.7</v>
      </c>
      <c r="I284" s="262">
        <v>1593.3999999999999</v>
      </c>
      <c r="J284" s="259" t="s">
        <v>12</v>
      </c>
      <c r="K284" s="31" t="s">
        <v>1154</v>
      </c>
    </row>
    <row r="285" spans="2:11">
      <c r="B285" s="62" t="s">
        <v>25</v>
      </c>
      <c r="C285" s="61" t="s">
        <v>23</v>
      </c>
      <c r="D285" s="81">
        <v>44718</v>
      </c>
      <c r="E285" s="242" t="s">
        <v>1438</v>
      </c>
      <c r="F285" s="238" t="s">
        <v>381</v>
      </c>
      <c r="G285" s="83">
        <v>62</v>
      </c>
      <c r="H285" s="265">
        <v>25.7</v>
      </c>
      <c r="I285" s="262">
        <v>1593.3999999999999</v>
      </c>
      <c r="J285" s="259" t="s">
        <v>12</v>
      </c>
      <c r="K285" s="31" t="s">
        <v>1155</v>
      </c>
    </row>
    <row r="286" spans="2:11">
      <c r="B286" s="62" t="s">
        <v>25</v>
      </c>
      <c r="C286" s="61" t="s">
        <v>23</v>
      </c>
      <c r="D286" s="81">
        <v>44718</v>
      </c>
      <c r="E286" s="242" t="s">
        <v>1439</v>
      </c>
      <c r="F286" s="238" t="s">
        <v>381</v>
      </c>
      <c r="G286" s="83">
        <v>62</v>
      </c>
      <c r="H286" s="265">
        <v>25.7</v>
      </c>
      <c r="I286" s="262">
        <v>1593.3999999999999</v>
      </c>
      <c r="J286" s="259" t="s">
        <v>12</v>
      </c>
      <c r="K286" s="31" t="s">
        <v>1156</v>
      </c>
    </row>
    <row r="287" spans="2:11">
      <c r="B287" s="62" t="s">
        <v>25</v>
      </c>
      <c r="C287" s="61" t="s">
        <v>23</v>
      </c>
      <c r="D287" s="81">
        <v>44718</v>
      </c>
      <c r="E287" s="242" t="s">
        <v>1440</v>
      </c>
      <c r="F287" s="238" t="s">
        <v>381</v>
      </c>
      <c r="G287" s="83">
        <v>62</v>
      </c>
      <c r="H287" s="265">
        <v>25.7</v>
      </c>
      <c r="I287" s="262">
        <v>1593.3999999999999</v>
      </c>
      <c r="J287" s="259" t="s">
        <v>12</v>
      </c>
      <c r="K287" s="31" t="s">
        <v>1157</v>
      </c>
    </row>
    <row r="288" spans="2:11">
      <c r="B288" s="62" t="s">
        <v>25</v>
      </c>
      <c r="C288" s="61" t="s">
        <v>23</v>
      </c>
      <c r="D288" s="81">
        <v>44718</v>
      </c>
      <c r="E288" s="242" t="s">
        <v>1441</v>
      </c>
      <c r="F288" s="238" t="s">
        <v>381</v>
      </c>
      <c r="G288" s="83">
        <v>62</v>
      </c>
      <c r="H288" s="265">
        <v>25.7</v>
      </c>
      <c r="I288" s="262">
        <v>1593.3999999999999</v>
      </c>
      <c r="J288" s="259" t="s">
        <v>12</v>
      </c>
      <c r="K288" s="31" t="s">
        <v>1158</v>
      </c>
    </row>
    <row r="289" spans="2:11">
      <c r="B289" s="62" t="s">
        <v>25</v>
      </c>
      <c r="C289" s="61" t="s">
        <v>23</v>
      </c>
      <c r="D289" s="81">
        <v>44718</v>
      </c>
      <c r="E289" s="242" t="s">
        <v>1442</v>
      </c>
      <c r="F289" s="238" t="s">
        <v>381</v>
      </c>
      <c r="G289" s="83">
        <v>62</v>
      </c>
      <c r="H289" s="265">
        <v>25.7</v>
      </c>
      <c r="I289" s="262">
        <v>1593.3999999999999</v>
      </c>
      <c r="J289" s="259" t="s">
        <v>12</v>
      </c>
      <c r="K289" s="31" t="s">
        <v>1159</v>
      </c>
    </row>
    <row r="290" spans="2:11">
      <c r="B290" s="62" t="s">
        <v>25</v>
      </c>
      <c r="C290" s="61" t="s">
        <v>23</v>
      </c>
      <c r="D290" s="81">
        <v>44718</v>
      </c>
      <c r="E290" s="242" t="s">
        <v>1443</v>
      </c>
      <c r="F290" s="238" t="s">
        <v>381</v>
      </c>
      <c r="G290" s="83">
        <v>62</v>
      </c>
      <c r="H290" s="265">
        <v>25.7</v>
      </c>
      <c r="I290" s="262">
        <v>1593.3999999999999</v>
      </c>
      <c r="J290" s="259" t="s">
        <v>12</v>
      </c>
      <c r="K290" s="31" t="s">
        <v>1160</v>
      </c>
    </row>
    <row r="291" spans="2:11">
      <c r="B291" s="62" t="s">
        <v>25</v>
      </c>
      <c r="C291" s="61" t="s">
        <v>23</v>
      </c>
      <c r="D291" s="81">
        <v>44718</v>
      </c>
      <c r="E291" s="242" t="s">
        <v>1444</v>
      </c>
      <c r="F291" s="238" t="s">
        <v>381</v>
      </c>
      <c r="G291" s="83">
        <v>62</v>
      </c>
      <c r="H291" s="265">
        <v>25.7</v>
      </c>
      <c r="I291" s="262">
        <v>1593.3999999999999</v>
      </c>
      <c r="J291" s="259" t="s">
        <v>12</v>
      </c>
      <c r="K291" s="31" t="s">
        <v>1161</v>
      </c>
    </row>
    <row r="292" spans="2:11">
      <c r="B292" s="62" t="s">
        <v>25</v>
      </c>
      <c r="C292" s="61" t="s">
        <v>23</v>
      </c>
      <c r="D292" s="81">
        <v>44718</v>
      </c>
      <c r="E292" s="242" t="s">
        <v>1445</v>
      </c>
      <c r="F292" s="238" t="s">
        <v>381</v>
      </c>
      <c r="G292" s="83">
        <v>42</v>
      </c>
      <c r="H292" s="265">
        <v>25.7</v>
      </c>
      <c r="I292" s="262">
        <v>1079.3999999999999</v>
      </c>
      <c r="J292" s="259" t="s">
        <v>12</v>
      </c>
      <c r="K292" s="31" t="s">
        <v>1162</v>
      </c>
    </row>
    <row r="293" spans="2:11">
      <c r="B293" s="62" t="s">
        <v>25</v>
      </c>
      <c r="C293" s="61" t="s">
        <v>23</v>
      </c>
      <c r="D293" s="81">
        <v>44718</v>
      </c>
      <c r="E293" s="242" t="s">
        <v>1445</v>
      </c>
      <c r="F293" s="238" t="s">
        <v>381</v>
      </c>
      <c r="G293" s="83">
        <v>20</v>
      </c>
      <c r="H293" s="265">
        <v>25.7</v>
      </c>
      <c r="I293" s="262">
        <v>514</v>
      </c>
      <c r="J293" s="259" t="s">
        <v>12</v>
      </c>
      <c r="K293" s="31" t="s">
        <v>1163</v>
      </c>
    </row>
    <row r="294" spans="2:11">
      <c r="B294" s="62" t="s">
        <v>25</v>
      </c>
      <c r="C294" s="61" t="s">
        <v>23</v>
      </c>
      <c r="D294" s="81">
        <v>44718</v>
      </c>
      <c r="E294" s="242" t="s">
        <v>1446</v>
      </c>
      <c r="F294" s="238" t="s">
        <v>381</v>
      </c>
      <c r="G294" s="83">
        <v>61</v>
      </c>
      <c r="H294" s="265">
        <v>25.7</v>
      </c>
      <c r="I294" s="263">
        <v>1567.7</v>
      </c>
      <c r="J294" s="58" t="s">
        <v>12</v>
      </c>
      <c r="K294" s="31" t="s">
        <v>1164</v>
      </c>
    </row>
    <row r="295" spans="2:11">
      <c r="B295" s="62" t="s">
        <v>25</v>
      </c>
      <c r="C295" s="61" t="s">
        <v>23</v>
      </c>
      <c r="D295" s="81">
        <v>44718</v>
      </c>
      <c r="E295" s="242" t="s">
        <v>1447</v>
      </c>
      <c r="F295" s="238" t="s">
        <v>381</v>
      </c>
      <c r="G295" s="83">
        <v>61</v>
      </c>
      <c r="H295" s="265">
        <v>25.7</v>
      </c>
      <c r="I295" s="263">
        <v>1567.7</v>
      </c>
      <c r="J295" s="58" t="s">
        <v>12</v>
      </c>
      <c r="K295" s="31" t="s">
        <v>1165</v>
      </c>
    </row>
    <row r="296" spans="2:11">
      <c r="B296" s="62" t="s">
        <v>25</v>
      </c>
      <c r="C296" s="61" t="s">
        <v>23</v>
      </c>
      <c r="D296" s="81">
        <v>44718</v>
      </c>
      <c r="E296" s="242" t="s">
        <v>1448</v>
      </c>
      <c r="F296" s="238" t="s">
        <v>381</v>
      </c>
      <c r="G296" s="83">
        <v>8</v>
      </c>
      <c r="H296" s="265">
        <v>25.7</v>
      </c>
      <c r="I296" s="263">
        <v>205.6</v>
      </c>
      <c r="J296" s="58" t="s">
        <v>12</v>
      </c>
      <c r="K296" s="31" t="s">
        <v>1166</v>
      </c>
    </row>
    <row r="297" spans="2:11">
      <c r="B297" s="62" t="s">
        <v>25</v>
      </c>
      <c r="C297" s="61" t="s">
        <v>23</v>
      </c>
      <c r="D297" s="81">
        <v>44718</v>
      </c>
      <c r="E297" s="242" t="s">
        <v>1448</v>
      </c>
      <c r="F297" s="238" t="s">
        <v>381</v>
      </c>
      <c r="G297" s="83">
        <v>53</v>
      </c>
      <c r="H297" s="265">
        <v>25.7</v>
      </c>
      <c r="I297" s="263">
        <v>1362.1</v>
      </c>
      <c r="J297" s="58" t="s">
        <v>12</v>
      </c>
      <c r="K297" s="31" t="s">
        <v>1167</v>
      </c>
    </row>
    <row r="298" spans="2:11">
      <c r="B298" s="62" t="s">
        <v>25</v>
      </c>
      <c r="C298" s="61" t="s">
        <v>23</v>
      </c>
      <c r="D298" s="81">
        <v>44718</v>
      </c>
      <c r="E298" s="242" t="s">
        <v>1449</v>
      </c>
      <c r="F298" s="238" t="s">
        <v>381</v>
      </c>
      <c r="G298" s="83">
        <v>61</v>
      </c>
      <c r="H298" s="265">
        <v>25.7</v>
      </c>
      <c r="I298" s="263">
        <v>1567.7</v>
      </c>
      <c r="J298" s="58" t="s">
        <v>12</v>
      </c>
      <c r="K298" s="31" t="s">
        <v>1168</v>
      </c>
    </row>
    <row r="299" spans="2:11">
      <c r="B299" s="62" t="s">
        <v>25</v>
      </c>
      <c r="C299" s="61" t="s">
        <v>23</v>
      </c>
      <c r="D299" s="81">
        <v>44718</v>
      </c>
      <c r="E299" s="242" t="s">
        <v>1450</v>
      </c>
      <c r="F299" s="238" t="s">
        <v>381</v>
      </c>
      <c r="G299" s="83">
        <v>61</v>
      </c>
      <c r="H299" s="265">
        <v>25.7</v>
      </c>
      <c r="I299" s="263">
        <v>1567.7</v>
      </c>
      <c r="J299" s="58" t="s">
        <v>12</v>
      </c>
      <c r="K299" s="31" t="s">
        <v>1169</v>
      </c>
    </row>
    <row r="300" spans="2:11">
      <c r="B300" s="62" t="s">
        <v>25</v>
      </c>
      <c r="C300" s="61" t="s">
        <v>23</v>
      </c>
      <c r="D300" s="81">
        <v>44718</v>
      </c>
      <c r="E300" s="242" t="s">
        <v>1451</v>
      </c>
      <c r="F300" s="238" t="s">
        <v>381</v>
      </c>
      <c r="G300" s="83">
        <v>28</v>
      </c>
      <c r="H300" s="265">
        <v>25.7</v>
      </c>
      <c r="I300" s="263">
        <v>719.6</v>
      </c>
      <c r="J300" s="58" t="s">
        <v>12</v>
      </c>
      <c r="K300" s="31" t="s">
        <v>1170</v>
      </c>
    </row>
    <row r="301" spans="2:11">
      <c r="B301" s="62" t="s">
        <v>25</v>
      </c>
      <c r="C301" s="61" t="s">
        <v>23</v>
      </c>
      <c r="D301" s="81">
        <v>44718</v>
      </c>
      <c r="E301" s="242" t="s">
        <v>1451</v>
      </c>
      <c r="F301" s="238" t="s">
        <v>381</v>
      </c>
      <c r="G301" s="83">
        <v>33</v>
      </c>
      <c r="H301" s="265">
        <v>25.7</v>
      </c>
      <c r="I301" s="263">
        <v>848.1</v>
      </c>
      <c r="J301" s="58" t="s">
        <v>12</v>
      </c>
      <c r="K301" s="31" t="s">
        <v>1171</v>
      </c>
    </row>
    <row r="302" spans="2:11">
      <c r="B302" s="62" t="s">
        <v>25</v>
      </c>
      <c r="C302" s="61" t="s">
        <v>23</v>
      </c>
      <c r="D302" s="81">
        <v>44718</v>
      </c>
      <c r="E302" s="242" t="s">
        <v>1452</v>
      </c>
      <c r="F302" s="238" t="s">
        <v>381</v>
      </c>
      <c r="G302" s="83">
        <v>61</v>
      </c>
      <c r="H302" s="265">
        <v>25.7</v>
      </c>
      <c r="I302" s="263">
        <v>1567.7</v>
      </c>
      <c r="J302" s="58" t="s">
        <v>12</v>
      </c>
      <c r="K302" s="31" t="s">
        <v>1172</v>
      </c>
    </row>
    <row r="303" spans="2:11">
      <c r="B303" s="62" t="s">
        <v>25</v>
      </c>
      <c r="C303" s="61" t="s">
        <v>23</v>
      </c>
      <c r="D303" s="81">
        <v>44718</v>
      </c>
      <c r="E303" s="242" t="s">
        <v>1453</v>
      </c>
      <c r="F303" s="238" t="s">
        <v>381</v>
      </c>
      <c r="G303" s="83">
        <v>61</v>
      </c>
      <c r="H303" s="265">
        <v>25.7</v>
      </c>
      <c r="I303" s="263">
        <v>1567.7</v>
      </c>
      <c r="J303" s="58" t="s">
        <v>12</v>
      </c>
      <c r="K303" s="31" t="s">
        <v>1173</v>
      </c>
    </row>
    <row r="304" spans="2:11">
      <c r="B304" s="62" t="s">
        <v>25</v>
      </c>
      <c r="C304" s="61" t="s">
        <v>23</v>
      </c>
      <c r="D304" s="81">
        <v>44718</v>
      </c>
      <c r="E304" s="242" t="s">
        <v>1454</v>
      </c>
      <c r="F304" s="238" t="s">
        <v>381</v>
      </c>
      <c r="G304" s="83">
        <v>28</v>
      </c>
      <c r="H304" s="265">
        <v>25.7</v>
      </c>
      <c r="I304" s="263">
        <v>719.6</v>
      </c>
      <c r="J304" s="58" t="s">
        <v>12</v>
      </c>
      <c r="K304" s="31" t="s">
        <v>1174</v>
      </c>
    </row>
    <row r="305" spans="2:11">
      <c r="B305" s="62" t="s">
        <v>25</v>
      </c>
      <c r="C305" s="61" t="s">
        <v>23</v>
      </c>
      <c r="D305" s="81">
        <v>44718</v>
      </c>
      <c r="E305" s="242" t="s">
        <v>1454</v>
      </c>
      <c r="F305" s="238" t="s">
        <v>381</v>
      </c>
      <c r="G305" s="83">
        <v>33</v>
      </c>
      <c r="H305" s="265">
        <v>25.7</v>
      </c>
      <c r="I305" s="263">
        <v>848.1</v>
      </c>
      <c r="J305" s="58" t="s">
        <v>12</v>
      </c>
      <c r="K305" s="31" t="s">
        <v>1175</v>
      </c>
    </row>
    <row r="306" spans="2:11">
      <c r="B306" s="62" t="s">
        <v>25</v>
      </c>
      <c r="C306" s="61" t="s">
        <v>23</v>
      </c>
      <c r="D306" s="81">
        <v>44718</v>
      </c>
      <c r="E306" s="242" t="s">
        <v>1455</v>
      </c>
      <c r="F306" s="238" t="s">
        <v>381</v>
      </c>
      <c r="G306" s="83">
        <v>61</v>
      </c>
      <c r="H306" s="265">
        <v>25.7</v>
      </c>
      <c r="I306" s="263">
        <v>1567.7</v>
      </c>
      <c r="J306" s="58" t="s">
        <v>12</v>
      </c>
      <c r="K306" s="31" t="s">
        <v>1176</v>
      </c>
    </row>
    <row r="307" spans="2:11">
      <c r="B307" s="62" t="s">
        <v>25</v>
      </c>
      <c r="C307" s="61" t="s">
        <v>23</v>
      </c>
      <c r="D307" s="81">
        <v>44718</v>
      </c>
      <c r="E307" s="242" t="s">
        <v>1456</v>
      </c>
      <c r="F307" s="238" t="s">
        <v>381</v>
      </c>
      <c r="G307" s="83">
        <v>61</v>
      </c>
      <c r="H307" s="265">
        <v>25.7</v>
      </c>
      <c r="I307" s="263">
        <v>1567.7</v>
      </c>
      <c r="J307" s="58" t="s">
        <v>12</v>
      </c>
      <c r="K307" s="31" t="s">
        <v>1177</v>
      </c>
    </row>
    <row r="308" spans="2:11">
      <c r="B308" s="62" t="s">
        <v>25</v>
      </c>
      <c r="C308" s="61" t="s">
        <v>23</v>
      </c>
      <c r="D308" s="81">
        <v>44718</v>
      </c>
      <c r="E308" s="242" t="s">
        <v>1457</v>
      </c>
      <c r="F308" s="238" t="s">
        <v>381</v>
      </c>
      <c r="G308" s="83">
        <v>54</v>
      </c>
      <c r="H308" s="265">
        <v>25.7</v>
      </c>
      <c r="I308" s="263">
        <v>1387.8</v>
      </c>
      <c r="J308" s="58" t="s">
        <v>12</v>
      </c>
      <c r="K308" s="31" t="s">
        <v>1178</v>
      </c>
    </row>
    <row r="309" spans="2:11">
      <c r="B309" s="62" t="s">
        <v>25</v>
      </c>
      <c r="C309" s="61" t="s">
        <v>23</v>
      </c>
      <c r="D309" s="81">
        <v>44718</v>
      </c>
      <c r="E309" s="242" t="s">
        <v>1458</v>
      </c>
      <c r="F309" s="238" t="s">
        <v>381</v>
      </c>
      <c r="G309" s="83">
        <v>54</v>
      </c>
      <c r="H309" s="265">
        <v>25.7</v>
      </c>
      <c r="I309" s="263">
        <v>1387.8</v>
      </c>
      <c r="J309" s="58" t="s">
        <v>12</v>
      </c>
      <c r="K309" s="31" t="s">
        <v>1179</v>
      </c>
    </row>
    <row r="310" spans="2:11">
      <c r="B310" s="62" t="s">
        <v>25</v>
      </c>
      <c r="C310" s="61" t="s">
        <v>23</v>
      </c>
      <c r="D310" s="81">
        <v>44718</v>
      </c>
      <c r="E310" s="242" t="s">
        <v>1459</v>
      </c>
      <c r="F310" s="238" t="s">
        <v>381</v>
      </c>
      <c r="G310" s="83">
        <v>42</v>
      </c>
      <c r="H310" s="265">
        <v>25.7</v>
      </c>
      <c r="I310" s="263">
        <v>1079.3999999999999</v>
      </c>
      <c r="J310" s="58" t="s">
        <v>12</v>
      </c>
      <c r="K310" s="31" t="s">
        <v>1180</v>
      </c>
    </row>
    <row r="311" spans="2:11">
      <c r="B311" s="62" t="s">
        <v>25</v>
      </c>
      <c r="C311" s="61" t="s">
        <v>23</v>
      </c>
      <c r="D311" s="81">
        <v>44718</v>
      </c>
      <c r="E311" s="242" t="s">
        <v>1459</v>
      </c>
      <c r="F311" s="238" t="s">
        <v>381</v>
      </c>
      <c r="G311" s="83">
        <v>12</v>
      </c>
      <c r="H311" s="265">
        <v>25.7</v>
      </c>
      <c r="I311" s="263">
        <v>308.39999999999998</v>
      </c>
      <c r="J311" s="58" t="s">
        <v>12</v>
      </c>
      <c r="K311" s="31" t="s">
        <v>1181</v>
      </c>
    </row>
    <row r="312" spans="2:11">
      <c r="B312" s="62" t="s">
        <v>25</v>
      </c>
      <c r="C312" s="61" t="s">
        <v>23</v>
      </c>
      <c r="D312" s="81">
        <v>44718</v>
      </c>
      <c r="E312" s="242" t="s">
        <v>397</v>
      </c>
      <c r="F312" s="238" t="s">
        <v>381</v>
      </c>
      <c r="G312" s="83">
        <v>132</v>
      </c>
      <c r="H312" s="265">
        <v>25.65</v>
      </c>
      <c r="I312" s="263">
        <v>3385.7999999999997</v>
      </c>
      <c r="J312" s="58" t="s">
        <v>12</v>
      </c>
      <c r="K312" s="31" t="s">
        <v>1182</v>
      </c>
    </row>
    <row r="313" spans="2:11">
      <c r="B313" s="62" t="s">
        <v>25</v>
      </c>
      <c r="C313" s="61" t="s">
        <v>23</v>
      </c>
      <c r="D313" s="81">
        <v>44718</v>
      </c>
      <c r="E313" s="242" t="s">
        <v>397</v>
      </c>
      <c r="F313" s="238" t="s">
        <v>381</v>
      </c>
      <c r="G313" s="83">
        <v>55</v>
      </c>
      <c r="H313" s="265">
        <v>25.65</v>
      </c>
      <c r="I313" s="263">
        <v>1410.75</v>
      </c>
      <c r="J313" s="58" t="s">
        <v>12</v>
      </c>
      <c r="K313" s="31" t="s">
        <v>1183</v>
      </c>
    </row>
    <row r="314" spans="2:11">
      <c r="B314" s="62" t="s">
        <v>25</v>
      </c>
      <c r="C314" s="61" t="s">
        <v>23</v>
      </c>
      <c r="D314" s="81">
        <v>44718</v>
      </c>
      <c r="E314" s="242" t="s">
        <v>397</v>
      </c>
      <c r="F314" s="238" t="s">
        <v>381</v>
      </c>
      <c r="G314" s="83">
        <v>62</v>
      </c>
      <c r="H314" s="265">
        <v>25.65</v>
      </c>
      <c r="I314" s="263">
        <v>1590.3</v>
      </c>
      <c r="J314" s="58" t="s">
        <v>12</v>
      </c>
      <c r="K314" s="31" t="s">
        <v>1184</v>
      </c>
    </row>
    <row r="315" spans="2:11">
      <c r="B315" s="62" t="s">
        <v>25</v>
      </c>
      <c r="C315" s="61" t="s">
        <v>23</v>
      </c>
      <c r="D315" s="81">
        <v>44718</v>
      </c>
      <c r="E315" s="242" t="s">
        <v>1460</v>
      </c>
      <c r="F315" s="238" t="s">
        <v>381</v>
      </c>
      <c r="G315" s="83">
        <v>72</v>
      </c>
      <c r="H315" s="265">
        <v>25.65</v>
      </c>
      <c r="I315" s="263">
        <v>1846.8</v>
      </c>
      <c r="J315" s="58" t="s">
        <v>12</v>
      </c>
      <c r="K315" s="31" t="s">
        <v>1185</v>
      </c>
    </row>
    <row r="316" spans="2:11">
      <c r="B316" s="62" t="s">
        <v>25</v>
      </c>
      <c r="C316" s="61" t="s">
        <v>23</v>
      </c>
      <c r="D316" s="81">
        <v>44718</v>
      </c>
      <c r="E316" s="242" t="s">
        <v>1460</v>
      </c>
      <c r="F316" s="238" t="s">
        <v>381</v>
      </c>
      <c r="G316" s="83">
        <v>54</v>
      </c>
      <c r="H316" s="265">
        <v>25.65</v>
      </c>
      <c r="I316" s="263">
        <v>1385.1</v>
      </c>
      <c r="J316" s="58" t="s">
        <v>12</v>
      </c>
      <c r="K316" s="31" t="s">
        <v>1186</v>
      </c>
    </row>
    <row r="317" spans="2:11">
      <c r="B317" s="62" t="s">
        <v>25</v>
      </c>
      <c r="C317" s="61" t="s">
        <v>23</v>
      </c>
      <c r="D317" s="81">
        <v>44718</v>
      </c>
      <c r="E317" s="242" t="s">
        <v>1460</v>
      </c>
      <c r="F317" s="238" t="s">
        <v>381</v>
      </c>
      <c r="G317" s="83">
        <v>54</v>
      </c>
      <c r="H317" s="265">
        <v>25.65</v>
      </c>
      <c r="I317" s="263">
        <v>1385.1</v>
      </c>
      <c r="J317" s="58" t="s">
        <v>12</v>
      </c>
      <c r="K317" s="31" t="s">
        <v>1187</v>
      </c>
    </row>
    <row r="318" spans="2:11">
      <c r="B318" s="62" t="s">
        <v>25</v>
      </c>
      <c r="C318" s="61" t="s">
        <v>23</v>
      </c>
      <c r="D318" s="81">
        <v>44718</v>
      </c>
      <c r="E318" s="242" t="s">
        <v>1460</v>
      </c>
      <c r="F318" s="238" t="s">
        <v>381</v>
      </c>
      <c r="G318" s="83">
        <v>54</v>
      </c>
      <c r="H318" s="265">
        <v>25.65</v>
      </c>
      <c r="I318" s="263">
        <v>1385.1</v>
      </c>
      <c r="J318" s="58" t="s">
        <v>12</v>
      </c>
      <c r="K318" s="31" t="s">
        <v>1188</v>
      </c>
    </row>
    <row r="319" spans="2:11">
      <c r="B319" s="62" t="s">
        <v>25</v>
      </c>
      <c r="C319" s="61" t="s">
        <v>23</v>
      </c>
      <c r="D319" s="81">
        <v>44718</v>
      </c>
      <c r="E319" s="242" t="s">
        <v>1460</v>
      </c>
      <c r="F319" s="238" t="s">
        <v>381</v>
      </c>
      <c r="G319" s="83">
        <v>54</v>
      </c>
      <c r="H319" s="265">
        <v>25.65</v>
      </c>
      <c r="I319" s="263">
        <v>1385.1</v>
      </c>
      <c r="J319" s="58" t="s">
        <v>12</v>
      </c>
      <c r="K319" s="31" t="s">
        <v>1189</v>
      </c>
    </row>
    <row r="320" spans="2:11">
      <c r="B320" s="62" t="s">
        <v>25</v>
      </c>
      <c r="C320" s="61" t="s">
        <v>23</v>
      </c>
      <c r="D320" s="81">
        <v>44718</v>
      </c>
      <c r="E320" s="242" t="s">
        <v>1461</v>
      </c>
      <c r="F320" s="238" t="s">
        <v>381</v>
      </c>
      <c r="G320" s="83">
        <v>53</v>
      </c>
      <c r="H320" s="265">
        <v>25.65</v>
      </c>
      <c r="I320" s="263">
        <v>1359.4499999999998</v>
      </c>
      <c r="J320" s="58" t="s">
        <v>12</v>
      </c>
      <c r="K320" s="31" t="s">
        <v>1190</v>
      </c>
    </row>
    <row r="321" spans="2:11">
      <c r="B321" s="62" t="s">
        <v>25</v>
      </c>
      <c r="C321" s="61" t="s">
        <v>23</v>
      </c>
      <c r="D321" s="81">
        <v>44718</v>
      </c>
      <c r="E321" s="242" t="s">
        <v>867</v>
      </c>
      <c r="F321" s="238" t="s">
        <v>381</v>
      </c>
      <c r="G321" s="83">
        <v>29</v>
      </c>
      <c r="H321" s="265">
        <v>25.7</v>
      </c>
      <c r="I321" s="263">
        <v>745.3</v>
      </c>
      <c r="J321" s="58" t="s">
        <v>12</v>
      </c>
      <c r="K321" s="31" t="s">
        <v>1191</v>
      </c>
    </row>
    <row r="322" spans="2:11">
      <c r="B322" s="62" t="s">
        <v>25</v>
      </c>
      <c r="C322" s="61" t="s">
        <v>23</v>
      </c>
      <c r="D322" s="81">
        <v>44718</v>
      </c>
      <c r="E322" s="242" t="s">
        <v>867</v>
      </c>
      <c r="F322" s="238" t="s">
        <v>381</v>
      </c>
      <c r="G322" s="83">
        <v>28</v>
      </c>
      <c r="H322" s="265">
        <v>25.7</v>
      </c>
      <c r="I322" s="263">
        <v>719.6</v>
      </c>
      <c r="J322" s="58" t="s">
        <v>12</v>
      </c>
      <c r="K322" s="31" t="s">
        <v>1192</v>
      </c>
    </row>
    <row r="323" spans="2:11">
      <c r="B323" s="62" t="s">
        <v>25</v>
      </c>
      <c r="C323" s="61" t="s">
        <v>23</v>
      </c>
      <c r="D323" s="81">
        <v>44718</v>
      </c>
      <c r="E323" s="242" t="s">
        <v>1462</v>
      </c>
      <c r="F323" s="238" t="s">
        <v>381</v>
      </c>
      <c r="G323" s="83">
        <v>106</v>
      </c>
      <c r="H323" s="265">
        <v>25.65</v>
      </c>
      <c r="I323" s="263">
        <v>2718.8999999999996</v>
      </c>
      <c r="J323" s="58" t="s">
        <v>12</v>
      </c>
      <c r="K323" s="31" t="s">
        <v>1193</v>
      </c>
    </row>
    <row r="324" spans="2:11">
      <c r="B324" s="62" t="s">
        <v>25</v>
      </c>
      <c r="C324" s="61" t="s">
        <v>23</v>
      </c>
      <c r="D324" s="81">
        <v>44718</v>
      </c>
      <c r="E324" s="242" t="s">
        <v>1462</v>
      </c>
      <c r="F324" s="238" t="s">
        <v>381</v>
      </c>
      <c r="G324" s="83">
        <v>53</v>
      </c>
      <c r="H324" s="94">
        <v>25.65</v>
      </c>
      <c r="I324" s="93">
        <v>1359.4499999999998</v>
      </c>
      <c r="J324" s="58" t="s">
        <v>12</v>
      </c>
      <c r="K324" s="31" t="s">
        <v>1194</v>
      </c>
    </row>
    <row r="325" spans="2:11">
      <c r="B325" s="62" t="s">
        <v>25</v>
      </c>
      <c r="C325" s="61" t="s">
        <v>23</v>
      </c>
      <c r="D325" s="81">
        <v>44718</v>
      </c>
      <c r="E325" s="242" t="s">
        <v>1462</v>
      </c>
      <c r="F325" s="238" t="s">
        <v>381</v>
      </c>
      <c r="G325" s="83">
        <v>53</v>
      </c>
      <c r="H325" s="94">
        <v>25.65</v>
      </c>
      <c r="I325" s="93">
        <v>1359.4499999999998</v>
      </c>
      <c r="J325" s="58" t="s">
        <v>12</v>
      </c>
      <c r="K325" s="31" t="s">
        <v>1195</v>
      </c>
    </row>
    <row r="326" spans="2:11">
      <c r="B326" s="62" t="s">
        <v>25</v>
      </c>
      <c r="C326" s="61" t="s">
        <v>23</v>
      </c>
      <c r="D326" s="81">
        <v>44718</v>
      </c>
      <c r="E326" s="242" t="s">
        <v>1462</v>
      </c>
      <c r="F326" s="238" t="s">
        <v>381</v>
      </c>
      <c r="G326" s="83">
        <v>53</v>
      </c>
      <c r="H326" s="94">
        <v>25.65</v>
      </c>
      <c r="I326" s="93">
        <v>1359.4499999999998</v>
      </c>
      <c r="J326" s="58" t="s">
        <v>12</v>
      </c>
      <c r="K326" s="31" t="s">
        <v>1196</v>
      </c>
    </row>
    <row r="327" spans="2:11">
      <c r="B327" s="62" t="s">
        <v>25</v>
      </c>
      <c r="C327" s="61" t="s">
        <v>23</v>
      </c>
      <c r="D327" s="81">
        <v>44718</v>
      </c>
      <c r="E327" s="242" t="s">
        <v>1462</v>
      </c>
      <c r="F327" s="238" t="s">
        <v>381</v>
      </c>
      <c r="G327" s="83">
        <v>53</v>
      </c>
      <c r="H327" s="94">
        <v>25.65</v>
      </c>
      <c r="I327" s="93">
        <v>1359.4499999999998</v>
      </c>
      <c r="J327" s="58" t="s">
        <v>12</v>
      </c>
      <c r="K327" s="31" t="s">
        <v>1197</v>
      </c>
    </row>
    <row r="328" spans="2:11">
      <c r="B328" s="62" t="s">
        <v>25</v>
      </c>
      <c r="C328" s="61" t="s">
        <v>23</v>
      </c>
      <c r="D328" s="81">
        <v>44718</v>
      </c>
      <c r="E328" s="242" t="s">
        <v>1462</v>
      </c>
      <c r="F328" s="238" t="s">
        <v>381</v>
      </c>
      <c r="G328" s="83">
        <v>53</v>
      </c>
      <c r="H328" s="94">
        <v>25.65</v>
      </c>
      <c r="I328" s="93">
        <v>1359.4499999999998</v>
      </c>
      <c r="J328" s="58" t="s">
        <v>12</v>
      </c>
      <c r="K328" s="31" t="s">
        <v>1198</v>
      </c>
    </row>
    <row r="329" spans="2:11">
      <c r="B329" s="62" t="s">
        <v>25</v>
      </c>
      <c r="C329" s="61" t="s">
        <v>23</v>
      </c>
      <c r="D329" s="81">
        <v>44718</v>
      </c>
      <c r="E329" s="242" t="s">
        <v>1462</v>
      </c>
      <c r="F329" s="238" t="s">
        <v>381</v>
      </c>
      <c r="G329" s="83">
        <v>53</v>
      </c>
      <c r="H329" s="94">
        <v>25.65</v>
      </c>
      <c r="I329" s="93">
        <v>1359.4499999999998</v>
      </c>
      <c r="J329" s="58" t="s">
        <v>12</v>
      </c>
      <c r="K329" s="31" t="s">
        <v>1199</v>
      </c>
    </row>
    <row r="330" spans="2:11">
      <c r="B330" s="62" t="s">
        <v>25</v>
      </c>
      <c r="C330" s="61" t="s">
        <v>23</v>
      </c>
      <c r="D330" s="81">
        <v>44718</v>
      </c>
      <c r="E330" s="242" t="s">
        <v>1462</v>
      </c>
      <c r="F330" s="238" t="s">
        <v>381</v>
      </c>
      <c r="G330" s="83">
        <v>53</v>
      </c>
      <c r="H330" s="94">
        <v>25.65</v>
      </c>
      <c r="I330" s="93">
        <v>1359.4499999999998</v>
      </c>
      <c r="J330" s="58" t="s">
        <v>12</v>
      </c>
      <c r="K330" s="31" t="s">
        <v>1200</v>
      </c>
    </row>
    <row r="331" spans="2:11">
      <c r="B331" s="62" t="s">
        <v>25</v>
      </c>
      <c r="C331" s="61" t="s">
        <v>23</v>
      </c>
      <c r="D331" s="81">
        <v>44718</v>
      </c>
      <c r="E331" s="242" t="s">
        <v>1462</v>
      </c>
      <c r="F331" s="238" t="s">
        <v>381</v>
      </c>
      <c r="G331" s="83">
        <v>53</v>
      </c>
      <c r="H331" s="94">
        <v>25.65</v>
      </c>
      <c r="I331" s="93">
        <v>1359.4499999999998</v>
      </c>
      <c r="J331" s="58" t="s">
        <v>12</v>
      </c>
      <c r="K331" s="31" t="s">
        <v>1201</v>
      </c>
    </row>
    <row r="332" spans="2:11">
      <c r="B332" s="62" t="s">
        <v>25</v>
      </c>
      <c r="C332" s="61" t="s">
        <v>23</v>
      </c>
      <c r="D332" s="81">
        <v>44718</v>
      </c>
      <c r="E332" s="242" t="s">
        <v>1462</v>
      </c>
      <c r="F332" s="238" t="s">
        <v>381</v>
      </c>
      <c r="G332" s="83">
        <v>53</v>
      </c>
      <c r="H332" s="94">
        <v>25.65</v>
      </c>
      <c r="I332" s="93">
        <v>1359.4499999999998</v>
      </c>
      <c r="J332" s="58" t="s">
        <v>12</v>
      </c>
      <c r="K332" s="31" t="s">
        <v>1202</v>
      </c>
    </row>
    <row r="333" spans="2:11">
      <c r="B333" s="62" t="s">
        <v>25</v>
      </c>
      <c r="C333" s="61" t="s">
        <v>23</v>
      </c>
      <c r="D333" s="81">
        <v>44718</v>
      </c>
      <c r="E333" s="242" t="s">
        <v>1462</v>
      </c>
      <c r="F333" s="238" t="s">
        <v>381</v>
      </c>
      <c r="G333" s="83">
        <v>53</v>
      </c>
      <c r="H333" s="94">
        <v>25.65</v>
      </c>
      <c r="I333" s="93">
        <v>1359.4499999999998</v>
      </c>
      <c r="J333" s="58" t="s">
        <v>12</v>
      </c>
      <c r="K333" s="31" t="s">
        <v>1203</v>
      </c>
    </row>
    <row r="334" spans="2:11">
      <c r="B334" s="62" t="s">
        <v>25</v>
      </c>
      <c r="C334" s="61" t="s">
        <v>23</v>
      </c>
      <c r="D334" s="81">
        <v>44718</v>
      </c>
      <c r="E334" s="242" t="s">
        <v>1462</v>
      </c>
      <c r="F334" s="238" t="s">
        <v>381</v>
      </c>
      <c r="G334" s="83">
        <v>53</v>
      </c>
      <c r="H334" s="94">
        <v>25.65</v>
      </c>
      <c r="I334" s="93">
        <v>1359.4499999999998</v>
      </c>
      <c r="J334" s="58" t="s">
        <v>12</v>
      </c>
      <c r="K334" s="31" t="s">
        <v>1204</v>
      </c>
    </row>
    <row r="335" spans="2:11">
      <c r="B335" s="62" t="s">
        <v>25</v>
      </c>
      <c r="C335" s="61" t="s">
        <v>23</v>
      </c>
      <c r="D335" s="81">
        <v>44718</v>
      </c>
      <c r="E335" s="242" t="s">
        <v>1462</v>
      </c>
      <c r="F335" s="238" t="s">
        <v>381</v>
      </c>
      <c r="G335" s="83">
        <v>63</v>
      </c>
      <c r="H335" s="94">
        <v>25.65</v>
      </c>
      <c r="I335" s="93">
        <v>1615.9499999999998</v>
      </c>
      <c r="J335" s="58" t="s">
        <v>12</v>
      </c>
      <c r="K335" s="31" t="s">
        <v>1205</v>
      </c>
    </row>
    <row r="336" spans="2:11">
      <c r="B336" s="62" t="s">
        <v>25</v>
      </c>
      <c r="C336" s="61" t="s">
        <v>23</v>
      </c>
      <c r="D336" s="81">
        <v>44718</v>
      </c>
      <c r="E336" s="242" t="s">
        <v>1462</v>
      </c>
      <c r="F336" s="238" t="s">
        <v>381</v>
      </c>
      <c r="G336" s="83">
        <v>63</v>
      </c>
      <c r="H336" s="94">
        <v>25.65</v>
      </c>
      <c r="I336" s="93">
        <v>1615.9499999999998</v>
      </c>
      <c r="J336" s="58" t="s">
        <v>12</v>
      </c>
      <c r="K336" s="31" t="s">
        <v>1206</v>
      </c>
    </row>
    <row r="337" spans="2:11">
      <c r="B337" s="62" t="s">
        <v>25</v>
      </c>
      <c r="C337" s="61" t="s">
        <v>23</v>
      </c>
      <c r="D337" s="81">
        <v>44718</v>
      </c>
      <c r="E337" s="242" t="s">
        <v>1462</v>
      </c>
      <c r="F337" s="238" t="s">
        <v>381</v>
      </c>
      <c r="G337" s="83">
        <v>63</v>
      </c>
      <c r="H337" s="94">
        <v>25.65</v>
      </c>
      <c r="I337" s="93">
        <v>1615.9499999999998</v>
      </c>
      <c r="J337" s="58" t="s">
        <v>12</v>
      </c>
      <c r="K337" s="31" t="s">
        <v>1207</v>
      </c>
    </row>
    <row r="338" spans="2:11">
      <c r="B338" s="62" t="s">
        <v>25</v>
      </c>
      <c r="C338" s="61" t="s">
        <v>23</v>
      </c>
      <c r="D338" s="81">
        <v>44718</v>
      </c>
      <c r="E338" s="242" t="s">
        <v>1462</v>
      </c>
      <c r="F338" s="238" t="s">
        <v>381</v>
      </c>
      <c r="G338" s="83">
        <v>63</v>
      </c>
      <c r="H338" s="94">
        <v>25.65</v>
      </c>
      <c r="I338" s="93">
        <v>1615.9499999999998</v>
      </c>
      <c r="J338" s="58" t="s">
        <v>12</v>
      </c>
      <c r="K338" s="31" t="s">
        <v>1208</v>
      </c>
    </row>
    <row r="339" spans="2:11">
      <c r="B339" s="62" t="s">
        <v>25</v>
      </c>
      <c r="C339" s="61" t="s">
        <v>23</v>
      </c>
      <c r="D339" s="81">
        <v>44718</v>
      </c>
      <c r="E339" s="242" t="s">
        <v>1462</v>
      </c>
      <c r="F339" s="238" t="s">
        <v>381</v>
      </c>
      <c r="G339" s="83">
        <v>53</v>
      </c>
      <c r="H339" s="94">
        <v>25.65</v>
      </c>
      <c r="I339" s="93">
        <v>1359.4499999999998</v>
      </c>
      <c r="J339" s="58" t="s">
        <v>12</v>
      </c>
      <c r="K339" s="31" t="s">
        <v>1209</v>
      </c>
    </row>
    <row r="340" spans="2:11">
      <c r="B340" s="62" t="s">
        <v>25</v>
      </c>
      <c r="C340" s="61" t="s">
        <v>23</v>
      </c>
      <c r="D340" s="81">
        <v>44718</v>
      </c>
      <c r="E340" s="242" t="s">
        <v>1462</v>
      </c>
      <c r="F340" s="238" t="s">
        <v>381</v>
      </c>
      <c r="G340" s="83">
        <v>63</v>
      </c>
      <c r="H340" s="94">
        <v>25.65</v>
      </c>
      <c r="I340" s="93">
        <v>1615.9499999999998</v>
      </c>
      <c r="J340" s="58" t="s">
        <v>12</v>
      </c>
      <c r="K340" s="31" t="s">
        <v>1210</v>
      </c>
    </row>
    <row r="341" spans="2:11">
      <c r="B341" s="62" t="s">
        <v>25</v>
      </c>
      <c r="C341" s="61" t="s">
        <v>23</v>
      </c>
      <c r="D341" s="81">
        <v>44718</v>
      </c>
      <c r="E341" s="242" t="s">
        <v>1462</v>
      </c>
      <c r="F341" s="238" t="s">
        <v>381</v>
      </c>
      <c r="G341" s="83">
        <v>63</v>
      </c>
      <c r="H341" s="94">
        <v>25.65</v>
      </c>
      <c r="I341" s="93">
        <v>1615.9499999999998</v>
      </c>
      <c r="J341" s="58" t="s">
        <v>12</v>
      </c>
      <c r="K341" s="31" t="s">
        <v>1211</v>
      </c>
    </row>
    <row r="342" spans="2:11">
      <c r="B342" s="62" t="s">
        <v>25</v>
      </c>
      <c r="C342" s="61" t="s">
        <v>23</v>
      </c>
      <c r="D342" s="81">
        <v>44718</v>
      </c>
      <c r="E342" s="242" t="s">
        <v>1462</v>
      </c>
      <c r="F342" s="238" t="s">
        <v>381</v>
      </c>
      <c r="G342" s="83">
        <v>69</v>
      </c>
      <c r="H342" s="94">
        <v>25.65</v>
      </c>
      <c r="I342" s="93">
        <v>1769.85</v>
      </c>
      <c r="J342" s="58" t="s">
        <v>12</v>
      </c>
      <c r="K342" s="31" t="s">
        <v>1212</v>
      </c>
    </row>
    <row r="343" spans="2:11">
      <c r="B343" s="62" t="s">
        <v>25</v>
      </c>
      <c r="C343" s="61" t="s">
        <v>23</v>
      </c>
      <c r="D343" s="81">
        <v>44718</v>
      </c>
      <c r="E343" s="242" t="s">
        <v>1463</v>
      </c>
      <c r="F343" s="238" t="s">
        <v>381</v>
      </c>
      <c r="G343" s="83">
        <v>60</v>
      </c>
      <c r="H343" s="94">
        <v>25.65</v>
      </c>
      <c r="I343" s="93">
        <v>1539</v>
      </c>
      <c r="J343" s="58" t="s">
        <v>12</v>
      </c>
      <c r="K343" s="31" t="s">
        <v>1213</v>
      </c>
    </row>
    <row r="344" spans="2:11">
      <c r="B344" s="62" t="s">
        <v>25</v>
      </c>
      <c r="C344" s="61" t="s">
        <v>23</v>
      </c>
      <c r="D344" s="81">
        <v>44718</v>
      </c>
      <c r="E344" s="242" t="s">
        <v>1464</v>
      </c>
      <c r="F344" s="238" t="s">
        <v>381</v>
      </c>
      <c r="G344" s="83">
        <v>49</v>
      </c>
      <c r="H344" s="94">
        <v>25.65</v>
      </c>
      <c r="I344" s="93">
        <v>1256.8499999999999</v>
      </c>
      <c r="J344" s="58" t="s">
        <v>12</v>
      </c>
      <c r="K344" s="31" t="s">
        <v>1214</v>
      </c>
    </row>
    <row r="345" spans="2:11">
      <c r="B345" s="62" t="s">
        <v>25</v>
      </c>
      <c r="C345" s="61" t="s">
        <v>23</v>
      </c>
      <c r="D345" s="81">
        <v>44718</v>
      </c>
      <c r="E345" s="242" t="s">
        <v>1464</v>
      </c>
      <c r="F345" s="238" t="s">
        <v>381</v>
      </c>
      <c r="G345" s="83">
        <v>14</v>
      </c>
      <c r="H345" s="94">
        <v>25.65</v>
      </c>
      <c r="I345" s="93">
        <v>359.09999999999997</v>
      </c>
      <c r="J345" s="58" t="s">
        <v>12</v>
      </c>
      <c r="K345" s="31" t="s">
        <v>1215</v>
      </c>
    </row>
    <row r="346" spans="2:11">
      <c r="B346" s="62" t="s">
        <v>25</v>
      </c>
      <c r="C346" s="61" t="s">
        <v>23</v>
      </c>
      <c r="D346" s="81">
        <v>44718</v>
      </c>
      <c r="E346" s="242" t="s">
        <v>1465</v>
      </c>
      <c r="F346" s="238" t="s">
        <v>381</v>
      </c>
      <c r="G346" s="83">
        <v>55</v>
      </c>
      <c r="H346" s="94">
        <v>25.65</v>
      </c>
      <c r="I346" s="93">
        <v>1410.75</v>
      </c>
      <c r="J346" s="58" t="s">
        <v>12</v>
      </c>
      <c r="K346" s="31" t="s">
        <v>1216</v>
      </c>
    </row>
    <row r="347" spans="2:11">
      <c r="B347" s="62" t="s">
        <v>25</v>
      </c>
      <c r="C347" s="61" t="s">
        <v>23</v>
      </c>
      <c r="D347" s="81">
        <v>44718</v>
      </c>
      <c r="E347" s="242" t="s">
        <v>1466</v>
      </c>
      <c r="F347" s="238" t="s">
        <v>381</v>
      </c>
      <c r="G347" s="83">
        <v>55</v>
      </c>
      <c r="H347" s="94">
        <v>25.65</v>
      </c>
      <c r="I347" s="93">
        <v>1410.75</v>
      </c>
      <c r="J347" s="58" t="s">
        <v>12</v>
      </c>
      <c r="K347" s="31" t="s">
        <v>1217</v>
      </c>
    </row>
    <row r="348" spans="2:11">
      <c r="B348" s="62" t="s">
        <v>25</v>
      </c>
      <c r="C348" s="61" t="s">
        <v>23</v>
      </c>
      <c r="D348" s="81">
        <v>44718</v>
      </c>
      <c r="E348" s="242" t="s">
        <v>1467</v>
      </c>
      <c r="F348" s="238" t="s">
        <v>381</v>
      </c>
      <c r="G348" s="83">
        <v>55</v>
      </c>
      <c r="H348" s="94">
        <v>25.65</v>
      </c>
      <c r="I348" s="93">
        <v>1410.75</v>
      </c>
      <c r="J348" s="58" t="s">
        <v>12</v>
      </c>
      <c r="K348" s="31" t="s">
        <v>1218</v>
      </c>
    </row>
    <row r="349" spans="2:11">
      <c r="B349" s="62" t="s">
        <v>25</v>
      </c>
      <c r="C349" s="61" t="s">
        <v>23</v>
      </c>
      <c r="D349" s="81">
        <v>44718</v>
      </c>
      <c r="E349" s="242" t="s">
        <v>1468</v>
      </c>
      <c r="F349" s="238" t="s">
        <v>381</v>
      </c>
      <c r="G349" s="83">
        <v>55</v>
      </c>
      <c r="H349" s="94">
        <v>25.65</v>
      </c>
      <c r="I349" s="93">
        <v>1410.75</v>
      </c>
      <c r="J349" s="58" t="s">
        <v>12</v>
      </c>
      <c r="K349" s="31" t="s">
        <v>1219</v>
      </c>
    </row>
    <row r="350" spans="2:11">
      <c r="B350" s="62" t="s">
        <v>25</v>
      </c>
      <c r="C350" s="61" t="s">
        <v>23</v>
      </c>
      <c r="D350" s="81">
        <v>44718</v>
      </c>
      <c r="E350" s="242" t="s">
        <v>1469</v>
      </c>
      <c r="F350" s="238" t="s">
        <v>381</v>
      </c>
      <c r="G350" s="83">
        <v>55</v>
      </c>
      <c r="H350" s="94">
        <v>25.65</v>
      </c>
      <c r="I350" s="93">
        <v>1410.75</v>
      </c>
      <c r="J350" s="58" t="s">
        <v>12</v>
      </c>
      <c r="K350" s="31" t="s">
        <v>1220</v>
      </c>
    </row>
    <row r="351" spans="2:11">
      <c r="B351" s="62" t="s">
        <v>25</v>
      </c>
      <c r="C351" s="61" t="s">
        <v>23</v>
      </c>
      <c r="D351" s="81">
        <v>44718</v>
      </c>
      <c r="E351" s="242" t="s">
        <v>1470</v>
      </c>
      <c r="F351" s="238" t="s">
        <v>381</v>
      </c>
      <c r="G351" s="83">
        <v>55</v>
      </c>
      <c r="H351" s="94">
        <v>25.65</v>
      </c>
      <c r="I351" s="93">
        <v>1410.75</v>
      </c>
      <c r="J351" s="58" t="s">
        <v>12</v>
      </c>
      <c r="K351" s="31" t="s">
        <v>1221</v>
      </c>
    </row>
    <row r="352" spans="2:11">
      <c r="B352" s="62" t="s">
        <v>25</v>
      </c>
      <c r="C352" s="61" t="s">
        <v>23</v>
      </c>
      <c r="D352" s="81">
        <v>44718</v>
      </c>
      <c r="E352" s="242" t="s">
        <v>868</v>
      </c>
      <c r="F352" s="238" t="s">
        <v>381</v>
      </c>
      <c r="G352" s="83">
        <v>66</v>
      </c>
      <c r="H352" s="94">
        <v>25.6</v>
      </c>
      <c r="I352" s="93">
        <v>1689.6000000000001</v>
      </c>
      <c r="J352" s="58" t="s">
        <v>12</v>
      </c>
      <c r="K352" s="31" t="s">
        <v>1222</v>
      </c>
    </row>
    <row r="353" spans="2:11">
      <c r="B353" s="62" t="s">
        <v>25</v>
      </c>
      <c r="C353" s="61" t="s">
        <v>23</v>
      </c>
      <c r="D353" s="81">
        <v>44718</v>
      </c>
      <c r="E353" s="242" t="s">
        <v>406</v>
      </c>
      <c r="F353" s="238" t="s">
        <v>381</v>
      </c>
      <c r="G353" s="83">
        <v>55</v>
      </c>
      <c r="H353" s="94">
        <v>25.65</v>
      </c>
      <c r="I353" s="93">
        <v>1410.75</v>
      </c>
      <c r="J353" s="58" t="s">
        <v>12</v>
      </c>
      <c r="K353" s="31" t="s">
        <v>1223</v>
      </c>
    </row>
    <row r="354" spans="2:11">
      <c r="B354" s="62" t="s">
        <v>25</v>
      </c>
      <c r="C354" s="61" t="s">
        <v>23</v>
      </c>
      <c r="D354" s="81">
        <v>44718</v>
      </c>
      <c r="E354" s="242" t="s">
        <v>407</v>
      </c>
      <c r="F354" s="238" t="s">
        <v>381</v>
      </c>
      <c r="G354" s="83">
        <v>15</v>
      </c>
      <c r="H354" s="94">
        <v>25.65</v>
      </c>
      <c r="I354" s="93">
        <v>384.75</v>
      </c>
      <c r="J354" s="58" t="s">
        <v>12</v>
      </c>
      <c r="K354" s="31" t="s">
        <v>1224</v>
      </c>
    </row>
    <row r="355" spans="2:11">
      <c r="B355" s="62" t="s">
        <v>25</v>
      </c>
      <c r="C355" s="61" t="s">
        <v>23</v>
      </c>
      <c r="D355" s="81">
        <v>44718</v>
      </c>
      <c r="E355" s="242" t="s">
        <v>407</v>
      </c>
      <c r="F355" s="238" t="s">
        <v>381</v>
      </c>
      <c r="G355" s="83">
        <v>40</v>
      </c>
      <c r="H355" s="94">
        <v>25.65</v>
      </c>
      <c r="I355" s="93">
        <v>1026</v>
      </c>
      <c r="J355" s="58" t="s">
        <v>12</v>
      </c>
      <c r="K355" s="31" t="s">
        <v>1225</v>
      </c>
    </row>
    <row r="356" spans="2:11">
      <c r="B356" s="62" t="s">
        <v>25</v>
      </c>
      <c r="C356" s="61" t="s">
        <v>23</v>
      </c>
      <c r="D356" s="81">
        <v>44718</v>
      </c>
      <c r="E356" s="242" t="s">
        <v>1471</v>
      </c>
      <c r="F356" s="238" t="s">
        <v>381</v>
      </c>
      <c r="G356" s="83">
        <v>55</v>
      </c>
      <c r="H356" s="94">
        <v>25.65</v>
      </c>
      <c r="I356" s="93">
        <v>1410.75</v>
      </c>
      <c r="J356" s="58" t="s">
        <v>12</v>
      </c>
      <c r="K356" s="31" t="s">
        <v>1226</v>
      </c>
    </row>
    <row r="357" spans="2:11">
      <c r="B357" s="62" t="s">
        <v>25</v>
      </c>
      <c r="C357" s="61" t="s">
        <v>23</v>
      </c>
      <c r="D357" s="81">
        <v>44718</v>
      </c>
      <c r="E357" s="242" t="s">
        <v>1472</v>
      </c>
      <c r="F357" s="238" t="s">
        <v>381</v>
      </c>
      <c r="G357" s="83">
        <v>25</v>
      </c>
      <c r="H357" s="94">
        <v>25.65</v>
      </c>
      <c r="I357" s="93">
        <v>641.25</v>
      </c>
      <c r="J357" s="58" t="s">
        <v>12</v>
      </c>
      <c r="K357" s="31" t="s">
        <v>1227</v>
      </c>
    </row>
    <row r="358" spans="2:11">
      <c r="B358" s="62" t="s">
        <v>25</v>
      </c>
      <c r="C358" s="61" t="s">
        <v>23</v>
      </c>
      <c r="D358" s="81">
        <v>44718</v>
      </c>
      <c r="E358" s="242" t="s">
        <v>1472</v>
      </c>
      <c r="F358" s="238" t="s">
        <v>381</v>
      </c>
      <c r="G358" s="83">
        <v>30</v>
      </c>
      <c r="H358" s="94">
        <v>25.65</v>
      </c>
      <c r="I358" s="93">
        <v>769.5</v>
      </c>
      <c r="J358" s="58" t="s">
        <v>12</v>
      </c>
      <c r="K358" s="31" t="s">
        <v>1228</v>
      </c>
    </row>
    <row r="359" spans="2:11">
      <c r="B359" s="62" t="s">
        <v>25</v>
      </c>
      <c r="C359" s="61" t="s">
        <v>23</v>
      </c>
      <c r="D359" s="81">
        <v>44718</v>
      </c>
      <c r="E359" s="242" t="s">
        <v>1473</v>
      </c>
      <c r="F359" s="238" t="s">
        <v>381</v>
      </c>
      <c r="G359" s="83">
        <v>55</v>
      </c>
      <c r="H359" s="94">
        <v>25.65</v>
      </c>
      <c r="I359" s="93">
        <v>1410.75</v>
      </c>
      <c r="J359" s="58" t="s">
        <v>12</v>
      </c>
      <c r="K359" s="31" t="s">
        <v>1229</v>
      </c>
    </row>
    <row r="360" spans="2:11">
      <c r="B360" s="62" t="s">
        <v>25</v>
      </c>
      <c r="C360" s="61" t="s">
        <v>23</v>
      </c>
      <c r="D360" s="81">
        <v>44718</v>
      </c>
      <c r="E360" s="242" t="s">
        <v>1474</v>
      </c>
      <c r="F360" s="238" t="s">
        <v>381</v>
      </c>
      <c r="G360" s="83">
        <v>57</v>
      </c>
      <c r="H360" s="94">
        <v>25.65</v>
      </c>
      <c r="I360" s="93">
        <v>1462.05</v>
      </c>
      <c r="J360" s="58" t="s">
        <v>12</v>
      </c>
      <c r="K360" s="31" t="s">
        <v>1230</v>
      </c>
    </row>
    <row r="361" spans="2:11">
      <c r="B361" s="62" t="s">
        <v>25</v>
      </c>
      <c r="C361" s="61" t="s">
        <v>23</v>
      </c>
      <c r="D361" s="81">
        <v>44718</v>
      </c>
      <c r="E361" s="242" t="s">
        <v>1475</v>
      </c>
      <c r="F361" s="238" t="s">
        <v>381</v>
      </c>
      <c r="G361" s="83">
        <v>55</v>
      </c>
      <c r="H361" s="94">
        <v>25.65</v>
      </c>
      <c r="I361" s="93">
        <v>1410.75</v>
      </c>
      <c r="J361" s="58" t="s">
        <v>12</v>
      </c>
      <c r="K361" s="31" t="s">
        <v>1231</v>
      </c>
    </row>
    <row r="362" spans="2:11">
      <c r="B362" s="62" t="s">
        <v>25</v>
      </c>
      <c r="C362" s="61" t="s">
        <v>23</v>
      </c>
      <c r="D362" s="81">
        <v>44718</v>
      </c>
      <c r="E362" s="242" t="s">
        <v>1476</v>
      </c>
      <c r="F362" s="238" t="s">
        <v>381</v>
      </c>
      <c r="G362" s="83">
        <v>55</v>
      </c>
      <c r="H362" s="94">
        <v>25.65</v>
      </c>
      <c r="I362" s="93">
        <v>1410.75</v>
      </c>
      <c r="J362" s="58" t="s">
        <v>12</v>
      </c>
      <c r="K362" s="31" t="s">
        <v>1232</v>
      </c>
    </row>
    <row r="363" spans="2:11">
      <c r="B363" s="62" t="s">
        <v>25</v>
      </c>
      <c r="C363" s="61" t="s">
        <v>23</v>
      </c>
      <c r="D363" s="81">
        <v>44718</v>
      </c>
      <c r="E363" s="242" t="s">
        <v>1477</v>
      </c>
      <c r="F363" s="238" t="s">
        <v>381</v>
      </c>
      <c r="G363" s="83">
        <v>55</v>
      </c>
      <c r="H363" s="94">
        <v>25.65</v>
      </c>
      <c r="I363" s="93">
        <v>1410.75</v>
      </c>
      <c r="J363" s="58" t="s">
        <v>12</v>
      </c>
      <c r="K363" s="31" t="s">
        <v>1233</v>
      </c>
    </row>
    <row r="364" spans="2:11">
      <c r="B364" s="62" t="s">
        <v>25</v>
      </c>
      <c r="C364" s="61" t="s">
        <v>23</v>
      </c>
      <c r="D364" s="81">
        <v>44718</v>
      </c>
      <c r="E364" s="242" t="s">
        <v>1478</v>
      </c>
      <c r="F364" s="238" t="s">
        <v>381</v>
      </c>
      <c r="G364" s="83">
        <v>55</v>
      </c>
      <c r="H364" s="94">
        <v>25.65</v>
      </c>
      <c r="I364" s="93">
        <v>1410.75</v>
      </c>
      <c r="J364" s="58" t="s">
        <v>12</v>
      </c>
      <c r="K364" s="31" t="s">
        <v>1234</v>
      </c>
    </row>
    <row r="365" spans="2:11">
      <c r="B365" s="62" t="s">
        <v>25</v>
      </c>
      <c r="C365" s="61" t="s">
        <v>23</v>
      </c>
      <c r="D365" s="81">
        <v>44718</v>
      </c>
      <c r="E365" s="242" t="s">
        <v>395</v>
      </c>
      <c r="F365" s="238" t="s">
        <v>381</v>
      </c>
      <c r="G365" s="83">
        <v>55</v>
      </c>
      <c r="H365" s="94">
        <v>25.65</v>
      </c>
      <c r="I365" s="93">
        <v>1410.75</v>
      </c>
      <c r="J365" s="58" t="s">
        <v>12</v>
      </c>
      <c r="K365" s="31" t="s">
        <v>1235</v>
      </c>
    </row>
    <row r="366" spans="2:11">
      <c r="B366" s="62" t="s">
        <v>25</v>
      </c>
      <c r="C366" s="61" t="s">
        <v>23</v>
      </c>
      <c r="D366" s="81">
        <v>44718</v>
      </c>
      <c r="E366" s="242" t="s">
        <v>1479</v>
      </c>
      <c r="F366" s="238" t="s">
        <v>381</v>
      </c>
      <c r="G366" s="83">
        <v>55</v>
      </c>
      <c r="H366" s="94">
        <v>25.6</v>
      </c>
      <c r="I366" s="93">
        <v>1408</v>
      </c>
      <c r="J366" s="58" t="s">
        <v>12</v>
      </c>
      <c r="K366" s="31" t="s">
        <v>1236</v>
      </c>
    </row>
    <row r="367" spans="2:11">
      <c r="B367" s="62" t="s">
        <v>25</v>
      </c>
      <c r="C367" s="61" t="s">
        <v>23</v>
      </c>
      <c r="D367" s="81">
        <v>44718</v>
      </c>
      <c r="E367" s="242" t="s">
        <v>1479</v>
      </c>
      <c r="F367" s="238" t="s">
        <v>381</v>
      </c>
      <c r="G367" s="83">
        <v>55</v>
      </c>
      <c r="H367" s="94">
        <v>25.6</v>
      </c>
      <c r="I367" s="93">
        <v>1408</v>
      </c>
      <c r="J367" s="58" t="s">
        <v>12</v>
      </c>
      <c r="K367" s="31" t="s">
        <v>1237</v>
      </c>
    </row>
    <row r="368" spans="2:11">
      <c r="B368" s="62" t="s">
        <v>25</v>
      </c>
      <c r="C368" s="61" t="s">
        <v>23</v>
      </c>
      <c r="D368" s="81">
        <v>44718</v>
      </c>
      <c r="E368" s="242" t="s">
        <v>1480</v>
      </c>
      <c r="F368" s="238" t="s">
        <v>381</v>
      </c>
      <c r="G368" s="83">
        <v>55</v>
      </c>
      <c r="H368" s="94">
        <v>25.65</v>
      </c>
      <c r="I368" s="93">
        <v>1410.75</v>
      </c>
      <c r="J368" s="58" t="s">
        <v>12</v>
      </c>
      <c r="K368" s="31" t="s">
        <v>1238</v>
      </c>
    </row>
    <row r="369" spans="2:11">
      <c r="B369" s="62" t="s">
        <v>25</v>
      </c>
      <c r="C369" s="61" t="s">
        <v>23</v>
      </c>
      <c r="D369" s="81">
        <v>44718</v>
      </c>
      <c r="E369" s="242" t="s">
        <v>1481</v>
      </c>
      <c r="F369" s="238" t="s">
        <v>381</v>
      </c>
      <c r="G369" s="83">
        <v>64</v>
      </c>
      <c r="H369" s="94">
        <v>25.65</v>
      </c>
      <c r="I369" s="93">
        <v>1641.6</v>
      </c>
      <c r="J369" s="58" t="s">
        <v>12</v>
      </c>
      <c r="K369" s="31" t="s">
        <v>1239</v>
      </c>
    </row>
    <row r="370" spans="2:11">
      <c r="B370" s="62" t="s">
        <v>25</v>
      </c>
      <c r="C370" s="61" t="s">
        <v>23</v>
      </c>
      <c r="D370" s="81">
        <v>44718</v>
      </c>
      <c r="E370" s="242" t="s">
        <v>731</v>
      </c>
      <c r="F370" s="238" t="s">
        <v>381</v>
      </c>
      <c r="G370" s="83">
        <v>64</v>
      </c>
      <c r="H370" s="94">
        <v>25.65</v>
      </c>
      <c r="I370" s="93">
        <v>1641.6</v>
      </c>
      <c r="J370" s="58" t="s">
        <v>12</v>
      </c>
      <c r="K370" s="31" t="s">
        <v>1240</v>
      </c>
    </row>
    <row r="371" spans="2:11">
      <c r="B371" s="62" t="s">
        <v>25</v>
      </c>
      <c r="C371" s="61" t="s">
        <v>23</v>
      </c>
      <c r="D371" s="81">
        <v>44718</v>
      </c>
      <c r="E371" s="242" t="s">
        <v>1482</v>
      </c>
      <c r="F371" s="238" t="s">
        <v>381</v>
      </c>
      <c r="G371" s="83">
        <v>64</v>
      </c>
      <c r="H371" s="94">
        <v>25.65</v>
      </c>
      <c r="I371" s="93">
        <v>1641.6</v>
      </c>
      <c r="J371" s="58" t="s">
        <v>12</v>
      </c>
      <c r="K371" s="31" t="s">
        <v>1241</v>
      </c>
    </row>
    <row r="372" spans="2:11">
      <c r="B372" s="62" t="s">
        <v>25</v>
      </c>
      <c r="C372" s="61" t="s">
        <v>23</v>
      </c>
      <c r="D372" s="81">
        <v>44718</v>
      </c>
      <c r="E372" s="242" t="s">
        <v>870</v>
      </c>
      <c r="F372" s="238" t="s">
        <v>381</v>
      </c>
      <c r="G372" s="83">
        <v>53</v>
      </c>
      <c r="H372" s="94">
        <v>25.6</v>
      </c>
      <c r="I372" s="93">
        <v>1356.8000000000002</v>
      </c>
      <c r="J372" s="58" t="s">
        <v>12</v>
      </c>
      <c r="K372" s="31" t="s">
        <v>1242</v>
      </c>
    </row>
    <row r="373" spans="2:11">
      <c r="B373" s="62" t="s">
        <v>25</v>
      </c>
      <c r="C373" s="61" t="s">
        <v>23</v>
      </c>
      <c r="D373" s="81">
        <v>44718</v>
      </c>
      <c r="E373" s="242" t="s">
        <v>1483</v>
      </c>
      <c r="F373" s="238" t="s">
        <v>381</v>
      </c>
      <c r="G373" s="83">
        <v>64</v>
      </c>
      <c r="H373" s="94">
        <v>25.65</v>
      </c>
      <c r="I373" s="93">
        <v>1641.6</v>
      </c>
      <c r="J373" s="58" t="s">
        <v>12</v>
      </c>
      <c r="K373" s="31" t="s">
        <v>1243</v>
      </c>
    </row>
    <row r="374" spans="2:11">
      <c r="B374" s="62" t="s">
        <v>25</v>
      </c>
      <c r="C374" s="61" t="s">
        <v>23</v>
      </c>
      <c r="D374" s="81">
        <v>44718</v>
      </c>
      <c r="E374" s="242" t="s">
        <v>1484</v>
      </c>
      <c r="F374" s="238" t="s">
        <v>381</v>
      </c>
      <c r="G374" s="83">
        <v>64</v>
      </c>
      <c r="H374" s="94">
        <v>25.65</v>
      </c>
      <c r="I374" s="93">
        <v>1641.6</v>
      </c>
      <c r="J374" s="58" t="s">
        <v>12</v>
      </c>
      <c r="K374" s="31" t="s">
        <v>1244</v>
      </c>
    </row>
    <row r="375" spans="2:11">
      <c r="B375" s="62" t="s">
        <v>25</v>
      </c>
      <c r="C375" s="61" t="s">
        <v>23</v>
      </c>
      <c r="D375" s="81">
        <v>44718</v>
      </c>
      <c r="E375" s="242" t="s">
        <v>1485</v>
      </c>
      <c r="F375" s="238" t="s">
        <v>381</v>
      </c>
      <c r="G375" s="83">
        <v>64</v>
      </c>
      <c r="H375" s="94">
        <v>25.65</v>
      </c>
      <c r="I375" s="93">
        <v>1641.6</v>
      </c>
      <c r="J375" s="58" t="s">
        <v>12</v>
      </c>
      <c r="K375" s="31" t="s">
        <v>1245</v>
      </c>
    </row>
    <row r="376" spans="2:11">
      <c r="B376" s="62" t="s">
        <v>25</v>
      </c>
      <c r="C376" s="61" t="s">
        <v>23</v>
      </c>
      <c r="D376" s="81">
        <v>44718</v>
      </c>
      <c r="E376" s="242" t="s">
        <v>1485</v>
      </c>
      <c r="F376" s="238" t="s">
        <v>381</v>
      </c>
      <c r="G376" s="83">
        <v>64</v>
      </c>
      <c r="H376" s="94">
        <v>25.65</v>
      </c>
      <c r="I376" s="93">
        <v>1641.6</v>
      </c>
      <c r="J376" s="58" t="s">
        <v>12</v>
      </c>
      <c r="K376" s="31" t="s">
        <v>1246</v>
      </c>
    </row>
    <row r="377" spans="2:11">
      <c r="B377" s="62" t="s">
        <v>25</v>
      </c>
      <c r="C377" s="61" t="s">
        <v>23</v>
      </c>
      <c r="D377" s="81">
        <v>44718</v>
      </c>
      <c r="E377" s="242" t="s">
        <v>1486</v>
      </c>
      <c r="F377" s="238" t="s">
        <v>381</v>
      </c>
      <c r="G377" s="83">
        <v>64</v>
      </c>
      <c r="H377" s="94">
        <v>25.65</v>
      </c>
      <c r="I377" s="93">
        <v>1641.6</v>
      </c>
      <c r="J377" s="58" t="s">
        <v>12</v>
      </c>
      <c r="K377" s="31" t="s">
        <v>1247</v>
      </c>
    </row>
    <row r="378" spans="2:11">
      <c r="B378" s="62" t="s">
        <v>25</v>
      </c>
      <c r="C378" s="61" t="s">
        <v>23</v>
      </c>
      <c r="D378" s="81">
        <v>44718</v>
      </c>
      <c r="E378" s="242" t="s">
        <v>1487</v>
      </c>
      <c r="F378" s="238" t="s">
        <v>381</v>
      </c>
      <c r="G378" s="83">
        <v>64</v>
      </c>
      <c r="H378" s="94">
        <v>25.65</v>
      </c>
      <c r="I378" s="93">
        <v>1641.6</v>
      </c>
      <c r="J378" s="58" t="s">
        <v>12</v>
      </c>
      <c r="K378" s="31" t="s">
        <v>1248</v>
      </c>
    </row>
    <row r="379" spans="2:11">
      <c r="B379" s="62" t="s">
        <v>25</v>
      </c>
      <c r="C379" s="61" t="s">
        <v>23</v>
      </c>
      <c r="D379" s="81">
        <v>44718</v>
      </c>
      <c r="E379" s="242" t="s">
        <v>392</v>
      </c>
      <c r="F379" s="238" t="s">
        <v>381</v>
      </c>
      <c r="G379" s="83">
        <v>64</v>
      </c>
      <c r="H379" s="94">
        <v>25.65</v>
      </c>
      <c r="I379" s="93">
        <v>1641.6</v>
      </c>
      <c r="J379" s="58" t="s">
        <v>12</v>
      </c>
      <c r="K379" s="31" t="s">
        <v>1249</v>
      </c>
    </row>
    <row r="380" spans="2:11">
      <c r="B380" s="62" t="s">
        <v>25</v>
      </c>
      <c r="C380" s="61" t="s">
        <v>23</v>
      </c>
      <c r="D380" s="81">
        <v>44718</v>
      </c>
      <c r="E380" s="242" t="s">
        <v>1488</v>
      </c>
      <c r="F380" s="238" t="s">
        <v>381</v>
      </c>
      <c r="G380" s="83">
        <v>64</v>
      </c>
      <c r="H380" s="94">
        <v>25.65</v>
      </c>
      <c r="I380" s="93">
        <v>1641.6</v>
      </c>
      <c r="J380" s="58" t="s">
        <v>12</v>
      </c>
      <c r="K380" s="31" t="s">
        <v>1250</v>
      </c>
    </row>
    <row r="381" spans="2:11">
      <c r="B381" s="62" t="s">
        <v>25</v>
      </c>
      <c r="C381" s="61" t="s">
        <v>23</v>
      </c>
      <c r="D381" s="81">
        <v>44718</v>
      </c>
      <c r="E381" s="242" t="s">
        <v>1489</v>
      </c>
      <c r="F381" s="238" t="s">
        <v>381</v>
      </c>
      <c r="G381" s="83">
        <v>64</v>
      </c>
      <c r="H381" s="94">
        <v>25.65</v>
      </c>
      <c r="I381" s="93">
        <v>1641.6</v>
      </c>
      <c r="J381" s="58" t="s">
        <v>12</v>
      </c>
      <c r="K381" s="31" t="s">
        <v>1251</v>
      </c>
    </row>
    <row r="382" spans="2:11">
      <c r="B382" s="62" t="s">
        <v>25</v>
      </c>
      <c r="C382" s="61" t="s">
        <v>23</v>
      </c>
      <c r="D382" s="81">
        <v>44718</v>
      </c>
      <c r="E382" s="242" t="s">
        <v>1490</v>
      </c>
      <c r="F382" s="238" t="s">
        <v>381</v>
      </c>
      <c r="G382" s="83">
        <v>64</v>
      </c>
      <c r="H382" s="94">
        <v>25.65</v>
      </c>
      <c r="I382" s="93">
        <v>1641.6</v>
      </c>
      <c r="J382" s="58" t="s">
        <v>12</v>
      </c>
      <c r="K382" s="31" t="s">
        <v>1252</v>
      </c>
    </row>
    <row r="383" spans="2:11">
      <c r="B383" s="62" t="s">
        <v>25</v>
      </c>
      <c r="C383" s="61" t="s">
        <v>23</v>
      </c>
      <c r="D383" s="81">
        <v>44718</v>
      </c>
      <c r="E383" s="242" t="s">
        <v>1491</v>
      </c>
      <c r="F383" s="238" t="s">
        <v>381</v>
      </c>
      <c r="G383" s="83">
        <v>64</v>
      </c>
      <c r="H383" s="94">
        <v>25.65</v>
      </c>
      <c r="I383" s="93">
        <v>1641.6</v>
      </c>
      <c r="J383" s="58" t="s">
        <v>12</v>
      </c>
      <c r="K383" s="31" t="s">
        <v>1253</v>
      </c>
    </row>
    <row r="384" spans="2:11">
      <c r="B384" s="62" t="s">
        <v>25</v>
      </c>
      <c r="C384" s="61" t="s">
        <v>23</v>
      </c>
      <c r="D384" s="81">
        <v>44718</v>
      </c>
      <c r="E384" s="242" t="s">
        <v>1492</v>
      </c>
      <c r="F384" s="238" t="s">
        <v>381</v>
      </c>
      <c r="G384" s="83">
        <v>64</v>
      </c>
      <c r="H384" s="94">
        <v>25.65</v>
      </c>
      <c r="I384" s="93">
        <v>1641.6</v>
      </c>
      <c r="J384" s="58" t="s">
        <v>12</v>
      </c>
      <c r="K384" s="31" t="s">
        <v>1254</v>
      </c>
    </row>
    <row r="385" spans="2:11">
      <c r="B385" s="62" t="s">
        <v>25</v>
      </c>
      <c r="C385" s="61" t="s">
        <v>23</v>
      </c>
      <c r="D385" s="81">
        <v>44718</v>
      </c>
      <c r="E385" s="242" t="s">
        <v>1493</v>
      </c>
      <c r="F385" s="238" t="s">
        <v>381</v>
      </c>
      <c r="G385" s="83">
        <v>64</v>
      </c>
      <c r="H385" s="94">
        <v>25.65</v>
      </c>
      <c r="I385" s="93">
        <v>1641.6</v>
      </c>
      <c r="J385" s="58" t="s">
        <v>12</v>
      </c>
      <c r="K385" s="31" t="s">
        <v>1255</v>
      </c>
    </row>
    <row r="386" spans="2:11">
      <c r="B386" s="62" t="s">
        <v>25</v>
      </c>
      <c r="C386" s="61" t="s">
        <v>23</v>
      </c>
      <c r="D386" s="81">
        <v>44718</v>
      </c>
      <c r="E386" s="242" t="s">
        <v>1494</v>
      </c>
      <c r="F386" s="238" t="s">
        <v>381</v>
      </c>
      <c r="G386" s="83">
        <v>56</v>
      </c>
      <c r="H386" s="94">
        <v>25.65</v>
      </c>
      <c r="I386" s="93">
        <v>1436.3999999999999</v>
      </c>
      <c r="J386" s="58" t="s">
        <v>12</v>
      </c>
      <c r="K386" s="31" t="s">
        <v>1256</v>
      </c>
    </row>
    <row r="387" spans="2:11">
      <c r="B387" s="62" t="s">
        <v>25</v>
      </c>
      <c r="C387" s="61" t="s">
        <v>23</v>
      </c>
      <c r="D387" s="81">
        <v>44718</v>
      </c>
      <c r="E387" s="242" t="s">
        <v>1495</v>
      </c>
      <c r="F387" s="238" t="s">
        <v>381</v>
      </c>
      <c r="G387" s="83">
        <v>56</v>
      </c>
      <c r="H387" s="94">
        <v>25.65</v>
      </c>
      <c r="I387" s="93">
        <v>1436.3999999999999</v>
      </c>
      <c r="J387" s="58" t="s">
        <v>12</v>
      </c>
      <c r="K387" s="31" t="s">
        <v>1257</v>
      </c>
    </row>
    <row r="388" spans="2:11">
      <c r="B388" s="62" t="s">
        <v>25</v>
      </c>
      <c r="C388" s="61" t="s">
        <v>23</v>
      </c>
      <c r="D388" s="81">
        <v>44718</v>
      </c>
      <c r="E388" s="242" t="s">
        <v>408</v>
      </c>
      <c r="F388" s="238" t="s">
        <v>381</v>
      </c>
      <c r="G388" s="83">
        <v>56</v>
      </c>
      <c r="H388" s="94">
        <v>25.65</v>
      </c>
      <c r="I388" s="93">
        <v>1436.3999999999999</v>
      </c>
      <c r="J388" s="58" t="s">
        <v>12</v>
      </c>
      <c r="K388" s="31" t="s">
        <v>1258</v>
      </c>
    </row>
    <row r="389" spans="2:11">
      <c r="B389" s="62" t="s">
        <v>25</v>
      </c>
      <c r="C389" s="61" t="s">
        <v>23</v>
      </c>
      <c r="D389" s="81">
        <v>44718</v>
      </c>
      <c r="E389" s="242" t="s">
        <v>1496</v>
      </c>
      <c r="F389" s="238" t="s">
        <v>381</v>
      </c>
      <c r="G389" s="83">
        <v>56</v>
      </c>
      <c r="H389" s="94">
        <v>25.65</v>
      </c>
      <c r="I389" s="93">
        <v>1436.3999999999999</v>
      </c>
      <c r="J389" s="58" t="s">
        <v>12</v>
      </c>
      <c r="K389" s="31" t="s">
        <v>1259</v>
      </c>
    </row>
    <row r="390" spans="2:11">
      <c r="B390" s="62" t="s">
        <v>25</v>
      </c>
      <c r="C390" s="61" t="s">
        <v>23</v>
      </c>
      <c r="D390" s="81">
        <v>44718</v>
      </c>
      <c r="E390" s="242" t="s">
        <v>1497</v>
      </c>
      <c r="F390" s="238" t="s">
        <v>381</v>
      </c>
      <c r="G390" s="83">
        <v>56</v>
      </c>
      <c r="H390" s="94">
        <v>25.65</v>
      </c>
      <c r="I390" s="93">
        <v>1436.3999999999999</v>
      </c>
      <c r="J390" s="58" t="s">
        <v>12</v>
      </c>
      <c r="K390" s="31" t="s">
        <v>1260</v>
      </c>
    </row>
    <row r="391" spans="2:11">
      <c r="B391" s="62" t="s">
        <v>25</v>
      </c>
      <c r="C391" s="61" t="s">
        <v>23</v>
      </c>
      <c r="D391" s="81">
        <v>44718</v>
      </c>
      <c r="E391" s="242" t="s">
        <v>1498</v>
      </c>
      <c r="F391" s="238" t="s">
        <v>381</v>
      </c>
      <c r="G391" s="83">
        <v>56</v>
      </c>
      <c r="H391" s="94">
        <v>25.65</v>
      </c>
      <c r="I391" s="93">
        <v>1436.3999999999999</v>
      </c>
      <c r="J391" s="58" t="s">
        <v>12</v>
      </c>
      <c r="K391" s="31" t="s">
        <v>1261</v>
      </c>
    </row>
    <row r="392" spans="2:11">
      <c r="B392" s="62" t="s">
        <v>25</v>
      </c>
      <c r="C392" s="61" t="s">
        <v>23</v>
      </c>
      <c r="D392" s="81">
        <v>44718</v>
      </c>
      <c r="E392" s="242" t="s">
        <v>1499</v>
      </c>
      <c r="F392" s="238" t="s">
        <v>381</v>
      </c>
      <c r="G392" s="83">
        <v>56</v>
      </c>
      <c r="H392" s="94">
        <v>25.65</v>
      </c>
      <c r="I392" s="93">
        <v>1436.3999999999999</v>
      </c>
      <c r="J392" s="58" t="s">
        <v>12</v>
      </c>
      <c r="K392" s="31" t="s">
        <v>1262</v>
      </c>
    </row>
    <row r="393" spans="2:11">
      <c r="B393" s="62" t="s">
        <v>25</v>
      </c>
      <c r="C393" s="61" t="s">
        <v>23</v>
      </c>
      <c r="D393" s="81">
        <v>44718</v>
      </c>
      <c r="E393" s="242" t="s">
        <v>1500</v>
      </c>
      <c r="F393" s="238" t="s">
        <v>381</v>
      </c>
      <c r="G393" s="83">
        <v>56</v>
      </c>
      <c r="H393" s="94">
        <v>25.65</v>
      </c>
      <c r="I393" s="93">
        <v>1436.3999999999999</v>
      </c>
      <c r="J393" s="58" t="s">
        <v>12</v>
      </c>
      <c r="K393" s="31" t="s">
        <v>1263</v>
      </c>
    </row>
    <row r="394" spans="2:11">
      <c r="B394" s="62" t="s">
        <v>25</v>
      </c>
      <c r="C394" s="61" t="s">
        <v>23</v>
      </c>
      <c r="D394" s="81">
        <v>44718</v>
      </c>
      <c r="E394" s="242" t="s">
        <v>393</v>
      </c>
      <c r="F394" s="238" t="s">
        <v>381</v>
      </c>
      <c r="G394" s="83">
        <v>56</v>
      </c>
      <c r="H394" s="94">
        <v>25.65</v>
      </c>
      <c r="I394" s="93">
        <v>1436.3999999999999</v>
      </c>
      <c r="J394" s="58" t="s">
        <v>12</v>
      </c>
      <c r="K394" s="31" t="s">
        <v>1264</v>
      </c>
    </row>
    <row r="395" spans="2:11">
      <c r="B395" s="62" t="s">
        <v>25</v>
      </c>
      <c r="C395" s="61" t="s">
        <v>23</v>
      </c>
      <c r="D395" s="81">
        <v>44718</v>
      </c>
      <c r="E395" s="242" t="s">
        <v>1501</v>
      </c>
      <c r="F395" s="238" t="s">
        <v>381</v>
      </c>
      <c r="G395" s="83">
        <v>56</v>
      </c>
      <c r="H395" s="94">
        <v>25.65</v>
      </c>
      <c r="I395" s="93">
        <v>1436.3999999999999</v>
      </c>
      <c r="J395" s="58" t="s">
        <v>12</v>
      </c>
      <c r="K395" s="31" t="s">
        <v>1265</v>
      </c>
    </row>
    <row r="396" spans="2:11">
      <c r="B396" s="62" t="s">
        <v>25</v>
      </c>
      <c r="C396" s="61" t="s">
        <v>23</v>
      </c>
      <c r="D396" s="81">
        <v>44718</v>
      </c>
      <c r="E396" s="242" t="s">
        <v>1502</v>
      </c>
      <c r="F396" s="238" t="s">
        <v>381</v>
      </c>
      <c r="G396" s="83">
        <v>56</v>
      </c>
      <c r="H396" s="94">
        <v>25.65</v>
      </c>
      <c r="I396" s="93">
        <v>1436.3999999999999</v>
      </c>
      <c r="J396" s="58" t="s">
        <v>12</v>
      </c>
      <c r="K396" s="31" t="s">
        <v>1266</v>
      </c>
    </row>
    <row r="397" spans="2:11">
      <c r="B397" s="62" t="s">
        <v>25</v>
      </c>
      <c r="C397" s="61" t="s">
        <v>23</v>
      </c>
      <c r="D397" s="81">
        <v>44718</v>
      </c>
      <c r="E397" s="242" t="s">
        <v>1503</v>
      </c>
      <c r="F397" s="238" t="s">
        <v>381</v>
      </c>
      <c r="G397" s="83">
        <v>56</v>
      </c>
      <c r="H397" s="94">
        <v>25.65</v>
      </c>
      <c r="I397" s="93">
        <v>1436.3999999999999</v>
      </c>
      <c r="J397" s="58" t="s">
        <v>12</v>
      </c>
      <c r="K397" s="31" t="s">
        <v>1267</v>
      </c>
    </row>
    <row r="398" spans="2:11">
      <c r="B398" s="62" t="s">
        <v>25</v>
      </c>
      <c r="C398" s="61" t="s">
        <v>23</v>
      </c>
      <c r="D398" s="81">
        <v>44718</v>
      </c>
      <c r="E398" s="242" t="s">
        <v>1504</v>
      </c>
      <c r="F398" s="238" t="s">
        <v>381</v>
      </c>
      <c r="G398" s="83">
        <v>56</v>
      </c>
      <c r="H398" s="94">
        <v>25.65</v>
      </c>
      <c r="I398" s="93">
        <v>1436.3999999999999</v>
      </c>
      <c r="J398" s="58" t="s">
        <v>12</v>
      </c>
      <c r="K398" s="31" t="s">
        <v>1268</v>
      </c>
    </row>
    <row r="399" spans="2:11">
      <c r="B399" s="62" t="s">
        <v>25</v>
      </c>
      <c r="C399" s="61" t="s">
        <v>23</v>
      </c>
      <c r="D399" s="81">
        <v>44718</v>
      </c>
      <c r="E399" s="242" t="s">
        <v>1505</v>
      </c>
      <c r="F399" s="238" t="s">
        <v>381</v>
      </c>
      <c r="G399" s="83">
        <v>56</v>
      </c>
      <c r="H399" s="94">
        <v>25.65</v>
      </c>
      <c r="I399" s="93">
        <v>1436.3999999999999</v>
      </c>
      <c r="J399" s="58" t="s">
        <v>12</v>
      </c>
      <c r="K399" s="31" t="s">
        <v>1269</v>
      </c>
    </row>
    <row r="400" spans="2:11">
      <c r="B400" s="62" t="s">
        <v>25</v>
      </c>
      <c r="C400" s="61" t="s">
        <v>23</v>
      </c>
      <c r="D400" s="81">
        <v>44718</v>
      </c>
      <c r="E400" s="242" t="s">
        <v>1506</v>
      </c>
      <c r="F400" s="238" t="s">
        <v>381</v>
      </c>
      <c r="G400" s="83">
        <v>56</v>
      </c>
      <c r="H400" s="94">
        <v>25.65</v>
      </c>
      <c r="I400" s="93">
        <v>1436.3999999999999</v>
      </c>
      <c r="J400" s="58" t="s">
        <v>12</v>
      </c>
      <c r="K400" s="31" t="s">
        <v>1270</v>
      </c>
    </row>
    <row r="401" spans="2:11">
      <c r="B401" s="62" t="s">
        <v>25</v>
      </c>
      <c r="C401" s="61" t="s">
        <v>23</v>
      </c>
      <c r="D401" s="81">
        <v>44718</v>
      </c>
      <c r="E401" s="242" t="s">
        <v>1507</v>
      </c>
      <c r="F401" s="238" t="s">
        <v>381</v>
      </c>
      <c r="G401" s="83">
        <v>56</v>
      </c>
      <c r="H401" s="94">
        <v>25.65</v>
      </c>
      <c r="I401" s="93">
        <v>1436.3999999999999</v>
      </c>
      <c r="J401" s="58" t="s">
        <v>12</v>
      </c>
      <c r="K401" s="31" t="s">
        <v>1271</v>
      </c>
    </row>
    <row r="402" spans="2:11">
      <c r="B402" s="62" t="s">
        <v>25</v>
      </c>
      <c r="C402" s="61" t="s">
        <v>23</v>
      </c>
      <c r="D402" s="81">
        <v>44718</v>
      </c>
      <c r="E402" s="242" t="s">
        <v>1508</v>
      </c>
      <c r="F402" s="238" t="s">
        <v>381</v>
      </c>
      <c r="G402" s="83">
        <v>56</v>
      </c>
      <c r="H402" s="94">
        <v>25.65</v>
      </c>
      <c r="I402" s="93">
        <v>1436.3999999999999</v>
      </c>
      <c r="J402" s="58" t="s">
        <v>12</v>
      </c>
      <c r="K402" s="31" t="s">
        <v>1272</v>
      </c>
    </row>
    <row r="403" spans="2:11">
      <c r="B403" s="62" t="s">
        <v>25</v>
      </c>
      <c r="C403" s="61" t="s">
        <v>23</v>
      </c>
      <c r="D403" s="81">
        <v>44718</v>
      </c>
      <c r="E403" s="242" t="s">
        <v>1509</v>
      </c>
      <c r="F403" s="238" t="s">
        <v>381</v>
      </c>
      <c r="G403" s="83">
        <v>56</v>
      </c>
      <c r="H403" s="94">
        <v>25.65</v>
      </c>
      <c r="I403" s="93">
        <v>1436.3999999999999</v>
      </c>
      <c r="J403" s="58" t="s">
        <v>12</v>
      </c>
      <c r="K403" s="31" t="s">
        <v>1273</v>
      </c>
    </row>
    <row r="404" spans="2:11">
      <c r="B404" s="62" t="s">
        <v>25</v>
      </c>
      <c r="C404" s="61" t="s">
        <v>23</v>
      </c>
      <c r="D404" s="81">
        <v>44718</v>
      </c>
      <c r="E404" s="242" t="s">
        <v>1510</v>
      </c>
      <c r="F404" s="238" t="s">
        <v>381</v>
      </c>
      <c r="G404" s="83">
        <v>56</v>
      </c>
      <c r="H404" s="94">
        <v>25.65</v>
      </c>
      <c r="I404" s="93">
        <v>1436.3999999999999</v>
      </c>
      <c r="J404" s="58" t="s">
        <v>12</v>
      </c>
      <c r="K404" s="31" t="s">
        <v>1274</v>
      </c>
    </row>
    <row r="405" spans="2:11">
      <c r="B405" s="62" t="s">
        <v>25</v>
      </c>
      <c r="C405" s="61" t="s">
        <v>23</v>
      </c>
      <c r="D405" s="81">
        <v>44718</v>
      </c>
      <c r="E405" s="242" t="s">
        <v>1511</v>
      </c>
      <c r="F405" s="238" t="s">
        <v>381</v>
      </c>
      <c r="G405" s="83">
        <v>56</v>
      </c>
      <c r="H405" s="94">
        <v>25.65</v>
      </c>
      <c r="I405" s="93">
        <v>1436.3999999999999</v>
      </c>
      <c r="J405" s="58" t="s">
        <v>12</v>
      </c>
      <c r="K405" s="31" t="s">
        <v>1275</v>
      </c>
    </row>
    <row r="406" spans="2:11">
      <c r="B406" s="62" t="s">
        <v>25</v>
      </c>
      <c r="C406" s="61" t="s">
        <v>23</v>
      </c>
      <c r="D406" s="81">
        <v>44718</v>
      </c>
      <c r="E406" s="242" t="s">
        <v>1512</v>
      </c>
      <c r="F406" s="238" t="s">
        <v>381</v>
      </c>
      <c r="G406" s="83">
        <v>56</v>
      </c>
      <c r="H406" s="94">
        <v>25.65</v>
      </c>
      <c r="I406" s="93">
        <v>1436.3999999999999</v>
      </c>
      <c r="J406" s="58" t="s">
        <v>12</v>
      </c>
      <c r="K406" s="31" t="s">
        <v>1276</v>
      </c>
    </row>
    <row r="407" spans="2:11">
      <c r="B407" s="62" t="s">
        <v>25</v>
      </c>
      <c r="C407" s="61" t="s">
        <v>23</v>
      </c>
      <c r="D407" s="81">
        <v>44718</v>
      </c>
      <c r="E407" s="242" t="s">
        <v>1513</v>
      </c>
      <c r="F407" s="238" t="s">
        <v>381</v>
      </c>
      <c r="G407" s="83">
        <v>63</v>
      </c>
      <c r="H407" s="94">
        <v>25.65</v>
      </c>
      <c r="I407" s="93">
        <v>1615.9499999999998</v>
      </c>
      <c r="J407" s="58" t="s">
        <v>12</v>
      </c>
      <c r="K407" s="31" t="s">
        <v>1277</v>
      </c>
    </row>
    <row r="408" spans="2:11">
      <c r="B408" s="62" t="s">
        <v>25</v>
      </c>
      <c r="C408" s="61" t="s">
        <v>23</v>
      </c>
      <c r="D408" s="81">
        <v>44718</v>
      </c>
      <c r="E408" s="242" t="s">
        <v>1514</v>
      </c>
      <c r="F408" s="238" t="s">
        <v>381</v>
      </c>
      <c r="G408" s="83">
        <v>63</v>
      </c>
      <c r="H408" s="94">
        <v>25.65</v>
      </c>
      <c r="I408" s="93">
        <v>1615.9499999999998</v>
      </c>
      <c r="J408" s="58" t="s">
        <v>12</v>
      </c>
      <c r="K408" s="31" t="s">
        <v>1278</v>
      </c>
    </row>
    <row r="409" spans="2:11">
      <c r="B409" s="62" t="s">
        <v>25</v>
      </c>
      <c r="C409" s="61" t="s">
        <v>23</v>
      </c>
      <c r="D409" s="81">
        <v>44718</v>
      </c>
      <c r="E409" s="242" t="s">
        <v>872</v>
      </c>
      <c r="F409" s="238" t="s">
        <v>381</v>
      </c>
      <c r="G409" s="83">
        <v>63</v>
      </c>
      <c r="H409" s="94">
        <v>25.65</v>
      </c>
      <c r="I409" s="93">
        <v>1615.9499999999998</v>
      </c>
      <c r="J409" s="58" t="s">
        <v>12</v>
      </c>
      <c r="K409" s="31" t="s">
        <v>1279</v>
      </c>
    </row>
    <row r="410" spans="2:11">
      <c r="B410" s="62" t="s">
        <v>25</v>
      </c>
      <c r="C410" s="61" t="s">
        <v>23</v>
      </c>
      <c r="D410" s="81">
        <v>44718</v>
      </c>
      <c r="E410" s="242" t="s">
        <v>872</v>
      </c>
      <c r="F410" s="238" t="s">
        <v>381</v>
      </c>
      <c r="G410" s="83">
        <v>55</v>
      </c>
      <c r="H410" s="94">
        <v>25.6</v>
      </c>
      <c r="I410" s="93">
        <v>1408</v>
      </c>
      <c r="J410" s="58" t="s">
        <v>12</v>
      </c>
      <c r="K410" s="31" t="s">
        <v>1280</v>
      </c>
    </row>
    <row r="411" spans="2:11">
      <c r="B411" s="62" t="s">
        <v>25</v>
      </c>
      <c r="C411" s="61" t="s">
        <v>23</v>
      </c>
      <c r="D411" s="81">
        <v>44718</v>
      </c>
      <c r="E411" s="242" t="s">
        <v>872</v>
      </c>
      <c r="F411" s="238" t="s">
        <v>381</v>
      </c>
      <c r="G411" s="83">
        <v>55</v>
      </c>
      <c r="H411" s="94">
        <v>25.6</v>
      </c>
      <c r="I411" s="93">
        <v>1408</v>
      </c>
      <c r="J411" s="58" t="s">
        <v>12</v>
      </c>
      <c r="K411" s="31" t="s">
        <v>1281</v>
      </c>
    </row>
    <row r="412" spans="2:11">
      <c r="B412" s="62" t="s">
        <v>25</v>
      </c>
      <c r="C412" s="61" t="s">
        <v>23</v>
      </c>
      <c r="D412" s="81">
        <v>44718</v>
      </c>
      <c r="E412" s="242" t="s">
        <v>872</v>
      </c>
      <c r="F412" s="238" t="s">
        <v>381</v>
      </c>
      <c r="G412" s="83">
        <v>64</v>
      </c>
      <c r="H412" s="94">
        <v>25.6</v>
      </c>
      <c r="I412" s="93">
        <v>1638.4</v>
      </c>
      <c r="J412" s="58" t="s">
        <v>12</v>
      </c>
      <c r="K412" s="31" t="s">
        <v>1282</v>
      </c>
    </row>
    <row r="413" spans="2:11">
      <c r="B413" s="62" t="s">
        <v>25</v>
      </c>
      <c r="C413" s="61" t="s">
        <v>23</v>
      </c>
      <c r="D413" s="81">
        <v>44718</v>
      </c>
      <c r="E413" s="242" t="s">
        <v>872</v>
      </c>
      <c r="F413" s="238" t="s">
        <v>381</v>
      </c>
      <c r="G413" s="83">
        <v>64</v>
      </c>
      <c r="H413" s="94">
        <v>25.6</v>
      </c>
      <c r="I413" s="93">
        <v>1638.4</v>
      </c>
      <c r="J413" s="58" t="s">
        <v>12</v>
      </c>
      <c r="K413" s="31" t="s">
        <v>1283</v>
      </c>
    </row>
    <row r="414" spans="2:11">
      <c r="B414" s="62" t="s">
        <v>25</v>
      </c>
      <c r="C414" s="61" t="s">
        <v>23</v>
      </c>
      <c r="D414" s="81">
        <v>44718</v>
      </c>
      <c r="E414" s="242" t="s">
        <v>1515</v>
      </c>
      <c r="F414" s="238" t="s">
        <v>381</v>
      </c>
      <c r="G414" s="83">
        <v>60</v>
      </c>
      <c r="H414" s="94">
        <v>25.6</v>
      </c>
      <c r="I414" s="93">
        <v>1536</v>
      </c>
      <c r="J414" s="58" t="s">
        <v>12</v>
      </c>
      <c r="K414" s="31" t="s">
        <v>1284</v>
      </c>
    </row>
    <row r="415" spans="2:11">
      <c r="B415" s="62" t="s">
        <v>25</v>
      </c>
      <c r="C415" s="61" t="s">
        <v>23</v>
      </c>
      <c r="D415" s="81">
        <v>44718</v>
      </c>
      <c r="E415" s="242" t="s">
        <v>1515</v>
      </c>
      <c r="F415" s="238" t="s">
        <v>381</v>
      </c>
      <c r="G415" s="83">
        <v>3</v>
      </c>
      <c r="H415" s="94">
        <v>25.6</v>
      </c>
      <c r="I415" s="93">
        <v>76.800000000000011</v>
      </c>
      <c r="J415" s="58" t="s">
        <v>12</v>
      </c>
      <c r="K415" s="31" t="s">
        <v>1285</v>
      </c>
    </row>
    <row r="416" spans="2:11">
      <c r="B416" s="62" t="s">
        <v>25</v>
      </c>
      <c r="C416" s="61" t="s">
        <v>23</v>
      </c>
      <c r="D416" s="81">
        <v>44718</v>
      </c>
      <c r="E416" s="242" t="s">
        <v>1516</v>
      </c>
      <c r="F416" s="238" t="s">
        <v>381</v>
      </c>
      <c r="G416" s="83">
        <v>60</v>
      </c>
      <c r="H416" s="94">
        <v>25.65</v>
      </c>
      <c r="I416" s="93">
        <v>1539</v>
      </c>
      <c r="J416" s="58" t="s">
        <v>12</v>
      </c>
      <c r="K416" s="31" t="s">
        <v>1286</v>
      </c>
    </row>
    <row r="417" spans="2:11">
      <c r="B417" s="62" t="s">
        <v>25</v>
      </c>
      <c r="C417" s="61" t="s">
        <v>23</v>
      </c>
      <c r="D417" s="81">
        <v>44718</v>
      </c>
      <c r="E417" s="242" t="s">
        <v>409</v>
      </c>
      <c r="F417" s="238" t="s">
        <v>381</v>
      </c>
      <c r="G417" s="83">
        <v>395</v>
      </c>
      <c r="H417" s="94">
        <v>25.65</v>
      </c>
      <c r="I417" s="93">
        <v>10131.75</v>
      </c>
      <c r="J417" s="58" t="s">
        <v>12</v>
      </c>
      <c r="K417" s="31" t="s">
        <v>1287</v>
      </c>
    </row>
    <row r="418" spans="2:11">
      <c r="B418" s="62" t="s">
        <v>25</v>
      </c>
      <c r="C418" s="61" t="s">
        <v>23</v>
      </c>
      <c r="D418" s="81">
        <v>44718</v>
      </c>
      <c r="E418" s="242" t="s">
        <v>402</v>
      </c>
      <c r="F418" s="238" t="s">
        <v>381</v>
      </c>
      <c r="G418" s="83">
        <v>74</v>
      </c>
      <c r="H418" s="94">
        <v>25.65</v>
      </c>
      <c r="I418" s="93">
        <v>1898.1</v>
      </c>
      <c r="J418" s="58" t="s">
        <v>12</v>
      </c>
      <c r="K418" s="31" t="s">
        <v>1288</v>
      </c>
    </row>
    <row r="419" spans="2:11">
      <c r="B419" s="62" t="s">
        <v>25</v>
      </c>
      <c r="C419" s="61" t="s">
        <v>23</v>
      </c>
      <c r="D419" s="81">
        <v>44718</v>
      </c>
      <c r="E419" s="242" t="s">
        <v>402</v>
      </c>
      <c r="F419" s="238" t="s">
        <v>381</v>
      </c>
      <c r="G419" s="83">
        <v>3</v>
      </c>
      <c r="H419" s="94">
        <v>25.65</v>
      </c>
      <c r="I419" s="93">
        <v>76.949999999999989</v>
      </c>
      <c r="J419" s="58" t="s">
        <v>12</v>
      </c>
      <c r="K419" s="31" t="s">
        <v>1289</v>
      </c>
    </row>
    <row r="420" spans="2:11">
      <c r="B420" s="62" t="s">
        <v>25</v>
      </c>
      <c r="C420" s="61" t="s">
        <v>23</v>
      </c>
      <c r="D420" s="81">
        <v>44718</v>
      </c>
      <c r="E420" s="242" t="s">
        <v>1517</v>
      </c>
      <c r="F420" s="238" t="s">
        <v>381</v>
      </c>
      <c r="G420" s="83">
        <v>86</v>
      </c>
      <c r="H420" s="94">
        <v>25.6</v>
      </c>
      <c r="I420" s="93">
        <v>2201.6</v>
      </c>
      <c r="J420" s="58" t="s">
        <v>12</v>
      </c>
      <c r="K420" s="31" t="s">
        <v>1290</v>
      </c>
    </row>
    <row r="421" spans="2:11">
      <c r="B421" s="62" t="s">
        <v>25</v>
      </c>
      <c r="C421" s="61" t="s">
        <v>23</v>
      </c>
      <c r="D421" s="81">
        <v>44718</v>
      </c>
      <c r="E421" s="242" t="s">
        <v>1518</v>
      </c>
      <c r="F421" s="238" t="s">
        <v>381</v>
      </c>
      <c r="G421" s="83">
        <v>25</v>
      </c>
      <c r="H421" s="94">
        <v>25.6</v>
      </c>
      <c r="I421" s="93">
        <v>640</v>
      </c>
      <c r="J421" s="58" t="s">
        <v>12</v>
      </c>
      <c r="K421" s="31" t="s">
        <v>1291</v>
      </c>
    </row>
    <row r="422" spans="2:11">
      <c r="B422" s="62" t="s">
        <v>25</v>
      </c>
      <c r="C422" s="61" t="s">
        <v>23</v>
      </c>
      <c r="D422" s="81">
        <v>44718</v>
      </c>
      <c r="E422" s="242" t="s">
        <v>1518</v>
      </c>
      <c r="F422" s="238" t="s">
        <v>381</v>
      </c>
      <c r="G422" s="83">
        <v>25</v>
      </c>
      <c r="H422" s="94">
        <v>25.6</v>
      </c>
      <c r="I422" s="93">
        <v>640</v>
      </c>
      <c r="J422" s="58" t="s">
        <v>12</v>
      </c>
      <c r="K422" s="31" t="s">
        <v>1292</v>
      </c>
    </row>
    <row r="423" spans="2:11">
      <c r="B423" s="62" t="s">
        <v>25</v>
      </c>
      <c r="C423" s="61" t="s">
        <v>23</v>
      </c>
      <c r="D423" s="81">
        <v>44718</v>
      </c>
      <c r="E423" s="242" t="s">
        <v>1518</v>
      </c>
      <c r="F423" s="238" t="s">
        <v>381</v>
      </c>
      <c r="G423" s="83">
        <v>113</v>
      </c>
      <c r="H423" s="94">
        <v>25.6</v>
      </c>
      <c r="I423" s="93">
        <v>2892.8</v>
      </c>
      <c r="J423" s="58" t="s">
        <v>12</v>
      </c>
      <c r="K423" s="31" t="s">
        <v>1293</v>
      </c>
    </row>
    <row r="424" spans="2:11">
      <c r="B424" s="62" t="s">
        <v>25</v>
      </c>
      <c r="C424" s="61" t="s">
        <v>23</v>
      </c>
      <c r="D424" s="81">
        <v>44718</v>
      </c>
      <c r="E424" s="242" t="s">
        <v>1519</v>
      </c>
      <c r="F424" s="238" t="s">
        <v>381</v>
      </c>
      <c r="G424" s="83">
        <v>25</v>
      </c>
      <c r="H424" s="94">
        <v>25.6</v>
      </c>
      <c r="I424" s="93">
        <v>640</v>
      </c>
      <c r="J424" s="58" t="s">
        <v>12</v>
      </c>
      <c r="K424" s="31" t="s">
        <v>1294</v>
      </c>
    </row>
    <row r="425" spans="2:11">
      <c r="B425" s="62" t="s">
        <v>25</v>
      </c>
      <c r="C425" s="61" t="s">
        <v>23</v>
      </c>
      <c r="D425" s="81">
        <v>44718</v>
      </c>
      <c r="E425" s="242" t="s">
        <v>1519</v>
      </c>
      <c r="F425" s="238" t="s">
        <v>381</v>
      </c>
      <c r="G425" s="83">
        <v>25</v>
      </c>
      <c r="H425" s="94">
        <v>25.6</v>
      </c>
      <c r="I425" s="93">
        <v>640</v>
      </c>
      <c r="J425" s="58" t="s">
        <v>12</v>
      </c>
      <c r="K425" s="31" t="s">
        <v>1295</v>
      </c>
    </row>
    <row r="426" spans="2:11">
      <c r="B426" s="62" t="s">
        <v>25</v>
      </c>
      <c r="C426" s="61" t="s">
        <v>23</v>
      </c>
      <c r="D426" s="81">
        <v>44718</v>
      </c>
      <c r="E426" s="242" t="s">
        <v>1519</v>
      </c>
      <c r="F426" s="238" t="s">
        <v>381</v>
      </c>
      <c r="G426" s="83">
        <v>79</v>
      </c>
      <c r="H426" s="94">
        <v>25.6</v>
      </c>
      <c r="I426" s="93">
        <v>2022.4</v>
      </c>
      <c r="J426" s="58" t="s">
        <v>12</v>
      </c>
      <c r="K426" s="31" t="s">
        <v>1296</v>
      </c>
    </row>
    <row r="427" spans="2:11">
      <c r="B427" s="62" t="s">
        <v>25</v>
      </c>
      <c r="C427" s="61" t="s">
        <v>23</v>
      </c>
      <c r="D427" s="81">
        <v>44718</v>
      </c>
      <c r="E427" s="242" t="s">
        <v>1519</v>
      </c>
      <c r="F427" s="238" t="s">
        <v>381</v>
      </c>
      <c r="G427" s="83">
        <v>63</v>
      </c>
      <c r="H427" s="94">
        <v>25.6</v>
      </c>
      <c r="I427" s="93">
        <v>1612.8000000000002</v>
      </c>
      <c r="J427" s="58" t="s">
        <v>12</v>
      </c>
      <c r="K427" s="31" t="s">
        <v>1297</v>
      </c>
    </row>
    <row r="428" spans="2:11">
      <c r="B428" s="62" t="s">
        <v>25</v>
      </c>
      <c r="C428" s="61" t="s">
        <v>23</v>
      </c>
      <c r="D428" s="81">
        <v>44718</v>
      </c>
      <c r="E428" s="242" t="s">
        <v>1519</v>
      </c>
      <c r="F428" s="238" t="s">
        <v>381</v>
      </c>
      <c r="G428" s="83">
        <v>20</v>
      </c>
      <c r="H428" s="94">
        <v>25.6</v>
      </c>
      <c r="I428" s="93">
        <v>512</v>
      </c>
      <c r="J428" s="58" t="s">
        <v>12</v>
      </c>
      <c r="K428" s="31" t="s">
        <v>1298</v>
      </c>
    </row>
    <row r="429" spans="2:11">
      <c r="B429" s="62" t="s">
        <v>25</v>
      </c>
      <c r="C429" s="61" t="s">
        <v>23</v>
      </c>
      <c r="D429" s="81">
        <v>44718</v>
      </c>
      <c r="E429" s="242" t="s">
        <v>1519</v>
      </c>
      <c r="F429" s="238" t="s">
        <v>381</v>
      </c>
      <c r="G429" s="83">
        <v>63</v>
      </c>
      <c r="H429" s="94">
        <v>25.6</v>
      </c>
      <c r="I429" s="93">
        <v>1612.8000000000002</v>
      </c>
      <c r="J429" s="58" t="s">
        <v>12</v>
      </c>
      <c r="K429" s="31" t="s">
        <v>1299</v>
      </c>
    </row>
    <row r="430" spans="2:11">
      <c r="B430" s="62" t="s">
        <v>25</v>
      </c>
      <c r="C430" s="61" t="s">
        <v>23</v>
      </c>
      <c r="D430" s="81">
        <v>44718</v>
      </c>
      <c r="E430" s="242" t="s">
        <v>1519</v>
      </c>
      <c r="F430" s="238" t="s">
        <v>381</v>
      </c>
      <c r="G430" s="83">
        <v>43</v>
      </c>
      <c r="H430" s="94">
        <v>25.6</v>
      </c>
      <c r="I430" s="93">
        <v>1100.8</v>
      </c>
      <c r="J430" s="58" t="s">
        <v>12</v>
      </c>
      <c r="K430" s="31" t="s">
        <v>1300</v>
      </c>
    </row>
    <row r="431" spans="2:11">
      <c r="B431" s="62" t="s">
        <v>25</v>
      </c>
      <c r="C431" s="61" t="s">
        <v>23</v>
      </c>
      <c r="D431" s="81">
        <v>44718</v>
      </c>
      <c r="E431" s="242" t="s">
        <v>1519</v>
      </c>
      <c r="F431" s="238" t="s">
        <v>381</v>
      </c>
      <c r="G431" s="83">
        <v>63</v>
      </c>
      <c r="H431" s="94">
        <v>25.6</v>
      </c>
      <c r="I431" s="93">
        <v>1612.8000000000002</v>
      </c>
      <c r="J431" s="58" t="s">
        <v>12</v>
      </c>
      <c r="K431" s="31" t="s">
        <v>1301</v>
      </c>
    </row>
    <row r="432" spans="2:11">
      <c r="B432" s="62" t="s">
        <v>25</v>
      </c>
      <c r="C432" s="61" t="s">
        <v>23</v>
      </c>
      <c r="D432" s="81">
        <v>44718</v>
      </c>
      <c r="E432" s="242" t="s">
        <v>1519</v>
      </c>
      <c r="F432" s="238" t="s">
        <v>381</v>
      </c>
      <c r="G432" s="83">
        <v>63</v>
      </c>
      <c r="H432" s="94">
        <v>25.6</v>
      </c>
      <c r="I432" s="93">
        <v>1612.8000000000002</v>
      </c>
      <c r="J432" s="58" t="s">
        <v>12</v>
      </c>
      <c r="K432" s="31" t="s">
        <v>1302</v>
      </c>
    </row>
    <row r="433" spans="2:11">
      <c r="B433" s="62" t="s">
        <v>25</v>
      </c>
      <c r="C433" s="61" t="s">
        <v>23</v>
      </c>
      <c r="D433" s="81">
        <v>44718</v>
      </c>
      <c r="E433" s="242" t="s">
        <v>1519</v>
      </c>
      <c r="F433" s="238" t="s">
        <v>381</v>
      </c>
      <c r="G433" s="83">
        <v>56</v>
      </c>
      <c r="H433" s="94">
        <v>25.6</v>
      </c>
      <c r="I433" s="93">
        <v>1433.6000000000001</v>
      </c>
      <c r="J433" s="58" t="s">
        <v>12</v>
      </c>
      <c r="K433" s="31" t="s">
        <v>1303</v>
      </c>
    </row>
    <row r="434" spans="2:11">
      <c r="B434" s="62" t="s">
        <v>25</v>
      </c>
      <c r="C434" s="61" t="s">
        <v>23</v>
      </c>
      <c r="D434" s="81">
        <v>44718</v>
      </c>
      <c r="E434" s="242" t="s">
        <v>1519</v>
      </c>
      <c r="F434" s="238" t="s">
        <v>381</v>
      </c>
      <c r="G434" s="83">
        <v>7</v>
      </c>
      <c r="H434" s="94">
        <v>25.6</v>
      </c>
      <c r="I434" s="93">
        <v>179.20000000000002</v>
      </c>
      <c r="J434" s="58" t="s">
        <v>12</v>
      </c>
      <c r="K434" s="31" t="s">
        <v>1304</v>
      </c>
    </row>
    <row r="435" spans="2:11">
      <c r="B435" s="62" t="s">
        <v>25</v>
      </c>
      <c r="C435" s="61" t="s">
        <v>23</v>
      </c>
      <c r="D435" s="81">
        <v>44718</v>
      </c>
      <c r="E435" s="242" t="s">
        <v>1519</v>
      </c>
      <c r="F435" s="238" t="s">
        <v>381</v>
      </c>
      <c r="G435" s="83">
        <v>60</v>
      </c>
      <c r="H435" s="94">
        <v>25.6</v>
      </c>
      <c r="I435" s="93">
        <v>1536</v>
      </c>
      <c r="J435" s="58" t="s">
        <v>12</v>
      </c>
      <c r="K435" s="31" t="s">
        <v>1305</v>
      </c>
    </row>
    <row r="436" spans="2:11">
      <c r="B436" s="62" t="s">
        <v>25</v>
      </c>
      <c r="C436" s="61" t="s">
        <v>23</v>
      </c>
      <c r="D436" s="81">
        <v>44718</v>
      </c>
      <c r="E436" s="242" t="s">
        <v>1519</v>
      </c>
      <c r="F436" s="238" t="s">
        <v>381</v>
      </c>
      <c r="G436" s="83">
        <v>63</v>
      </c>
      <c r="H436" s="94">
        <v>25.6</v>
      </c>
      <c r="I436" s="93">
        <v>1612.8000000000002</v>
      </c>
      <c r="J436" s="58" t="s">
        <v>12</v>
      </c>
      <c r="K436" s="31" t="s">
        <v>1306</v>
      </c>
    </row>
    <row r="437" spans="2:11">
      <c r="B437" s="62" t="s">
        <v>25</v>
      </c>
      <c r="C437" s="61" t="s">
        <v>23</v>
      </c>
      <c r="D437" s="81">
        <v>44718</v>
      </c>
      <c r="E437" s="242" t="s">
        <v>1519</v>
      </c>
      <c r="F437" s="238" t="s">
        <v>381</v>
      </c>
      <c r="G437" s="83">
        <v>60</v>
      </c>
      <c r="H437" s="94">
        <v>25.6</v>
      </c>
      <c r="I437" s="93">
        <v>1536</v>
      </c>
      <c r="J437" s="58" t="s">
        <v>12</v>
      </c>
      <c r="K437" s="31" t="s">
        <v>1307</v>
      </c>
    </row>
    <row r="438" spans="2:11">
      <c r="B438" s="62" t="s">
        <v>25</v>
      </c>
      <c r="C438" s="61" t="s">
        <v>23</v>
      </c>
      <c r="D438" s="81">
        <v>44718</v>
      </c>
      <c r="E438" s="242" t="s">
        <v>1519</v>
      </c>
      <c r="F438" s="238" t="s">
        <v>381</v>
      </c>
      <c r="G438" s="83">
        <v>60</v>
      </c>
      <c r="H438" s="94">
        <v>25.6</v>
      </c>
      <c r="I438" s="93">
        <v>1536</v>
      </c>
      <c r="J438" s="58" t="s">
        <v>12</v>
      </c>
      <c r="K438" s="31" t="s">
        <v>1308</v>
      </c>
    </row>
    <row r="439" spans="2:11">
      <c r="B439" s="62" t="s">
        <v>25</v>
      </c>
      <c r="C439" s="61" t="s">
        <v>23</v>
      </c>
      <c r="D439" s="81">
        <v>44718</v>
      </c>
      <c r="E439" s="242" t="s">
        <v>1519</v>
      </c>
      <c r="F439" s="238" t="s">
        <v>381</v>
      </c>
      <c r="G439" s="83">
        <v>60</v>
      </c>
      <c r="H439" s="94">
        <v>25.6</v>
      </c>
      <c r="I439" s="93">
        <v>1536</v>
      </c>
      <c r="J439" s="58" t="s">
        <v>12</v>
      </c>
      <c r="K439" s="31" t="s">
        <v>1309</v>
      </c>
    </row>
    <row r="440" spans="2:11">
      <c r="B440" s="62" t="s">
        <v>25</v>
      </c>
      <c r="C440" s="61" t="s">
        <v>23</v>
      </c>
      <c r="D440" s="81">
        <v>44718</v>
      </c>
      <c r="E440" s="242" t="s">
        <v>1519</v>
      </c>
      <c r="F440" s="238" t="s">
        <v>381</v>
      </c>
      <c r="G440" s="83">
        <v>30</v>
      </c>
      <c r="H440" s="94">
        <v>25.6</v>
      </c>
      <c r="I440" s="93">
        <v>768</v>
      </c>
      <c r="J440" s="58" t="s">
        <v>12</v>
      </c>
      <c r="K440" s="31" t="s">
        <v>1310</v>
      </c>
    </row>
    <row r="441" spans="2:11">
      <c r="B441" s="62" t="s">
        <v>25</v>
      </c>
      <c r="C441" s="61" t="s">
        <v>23</v>
      </c>
      <c r="D441" s="81">
        <v>44718</v>
      </c>
      <c r="E441" s="242" t="s">
        <v>1519</v>
      </c>
      <c r="F441" s="238" t="s">
        <v>381</v>
      </c>
      <c r="G441" s="83">
        <v>60</v>
      </c>
      <c r="H441" s="94">
        <v>25.6</v>
      </c>
      <c r="I441" s="93">
        <v>1536</v>
      </c>
      <c r="J441" s="58" t="s">
        <v>12</v>
      </c>
      <c r="K441" s="31" t="s">
        <v>1311</v>
      </c>
    </row>
    <row r="442" spans="2:11">
      <c r="B442" s="62" t="s">
        <v>25</v>
      </c>
      <c r="C442" s="61" t="s">
        <v>23</v>
      </c>
      <c r="D442" s="81">
        <v>44718</v>
      </c>
      <c r="E442" s="242" t="s">
        <v>1519</v>
      </c>
      <c r="F442" s="238" t="s">
        <v>381</v>
      </c>
      <c r="G442" s="83">
        <v>30</v>
      </c>
      <c r="H442" s="94">
        <v>25.6</v>
      </c>
      <c r="I442" s="93">
        <v>768</v>
      </c>
      <c r="J442" s="58" t="s">
        <v>12</v>
      </c>
      <c r="K442" s="31" t="s">
        <v>1312</v>
      </c>
    </row>
    <row r="443" spans="2:11">
      <c r="B443" s="62" t="s">
        <v>25</v>
      </c>
      <c r="C443" s="61" t="s">
        <v>23</v>
      </c>
      <c r="D443" s="81">
        <v>44718</v>
      </c>
      <c r="E443" s="242" t="s">
        <v>1519</v>
      </c>
      <c r="F443" s="238" t="s">
        <v>381</v>
      </c>
      <c r="G443" s="83">
        <v>60</v>
      </c>
      <c r="H443" s="94">
        <v>25.6</v>
      </c>
      <c r="I443" s="93">
        <v>1536</v>
      </c>
      <c r="J443" s="58" t="s">
        <v>12</v>
      </c>
      <c r="K443" s="31" t="s">
        <v>1313</v>
      </c>
    </row>
    <row r="444" spans="2:11">
      <c r="B444" s="62" t="s">
        <v>25</v>
      </c>
      <c r="C444" s="61" t="s">
        <v>23</v>
      </c>
      <c r="D444" s="81">
        <v>44718</v>
      </c>
      <c r="E444" s="242" t="s">
        <v>1519</v>
      </c>
      <c r="F444" s="238" t="s">
        <v>381</v>
      </c>
      <c r="G444" s="83">
        <v>60</v>
      </c>
      <c r="H444" s="94">
        <v>25.6</v>
      </c>
      <c r="I444" s="93">
        <v>1536</v>
      </c>
      <c r="J444" s="58" t="s">
        <v>12</v>
      </c>
      <c r="K444" s="31" t="s">
        <v>1314</v>
      </c>
    </row>
    <row r="445" spans="2:11">
      <c r="B445" s="62" t="s">
        <v>25</v>
      </c>
      <c r="C445" s="61" t="s">
        <v>23</v>
      </c>
      <c r="D445" s="81">
        <v>44718</v>
      </c>
      <c r="E445" s="242" t="s">
        <v>1519</v>
      </c>
      <c r="F445" s="238" t="s">
        <v>381</v>
      </c>
      <c r="G445" s="83">
        <v>60</v>
      </c>
      <c r="H445" s="94">
        <v>25.6</v>
      </c>
      <c r="I445" s="93">
        <v>1536</v>
      </c>
      <c r="J445" s="58" t="s">
        <v>12</v>
      </c>
      <c r="K445" s="31" t="s">
        <v>1315</v>
      </c>
    </row>
    <row r="446" spans="2:11">
      <c r="B446" s="62" t="s">
        <v>25</v>
      </c>
      <c r="C446" s="61" t="s">
        <v>23</v>
      </c>
      <c r="D446" s="81">
        <v>44718</v>
      </c>
      <c r="E446" s="242" t="s">
        <v>1519</v>
      </c>
      <c r="F446" s="238" t="s">
        <v>381</v>
      </c>
      <c r="G446" s="83">
        <v>60</v>
      </c>
      <c r="H446" s="94">
        <v>25.6</v>
      </c>
      <c r="I446" s="93">
        <v>1536</v>
      </c>
      <c r="J446" s="58" t="s">
        <v>12</v>
      </c>
      <c r="K446" s="31" t="s">
        <v>1316</v>
      </c>
    </row>
    <row r="447" spans="2:11">
      <c r="B447" s="62" t="s">
        <v>25</v>
      </c>
      <c r="C447" s="61" t="s">
        <v>23</v>
      </c>
      <c r="D447" s="81">
        <v>44718</v>
      </c>
      <c r="E447" s="242" t="s">
        <v>1519</v>
      </c>
      <c r="F447" s="238" t="s">
        <v>381</v>
      </c>
      <c r="G447" s="83">
        <v>60</v>
      </c>
      <c r="H447" s="94">
        <v>25.6</v>
      </c>
      <c r="I447" s="93">
        <v>1536</v>
      </c>
      <c r="J447" s="58" t="s">
        <v>12</v>
      </c>
      <c r="K447" s="31" t="s">
        <v>1317</v>
      </c>
    </row>
    <row r="448" spans="2:11">
      <c r="B448" s="62" t="s">
        <v>25</v>
      </c>
      <c r="C448" s="61" t="s">
        <v>23</v>
      </c>
      <c r="D448" s="81">
        <v>44718</v>
      </c>
      <c r="E448" s="242" t="s">
        <v>1519</v>
      </c>
      <c r="F448" s="238" t="s">
        <v>381</v>
      </c>
      <c r="G448" s="83">
        <v>60</v>
      </c>
      <c r="H448" s="94">
        <v>25.6</v>
      </c>
      <c r="I448" s="93">
        <v>1536</v>
      </c>
      <c r="J448" s="58" t="s">
        <v>12</v>
      </c>
      <c r="K448" s="31" t="s">
        <v>1318</v>
      </c>
    </row>
    <row r="449" spans="2:11">
      <c r="B449" s="62" t="s">
        <v>25</v>
      </c>
      <c r="C449" s="61" t="s">
        <v>23</v>
      </c>
      <c r="D449" s="81">
        <v>44718</v>
      </c>
      <c r="E449" s="242" t="s">
        <v>1519</v>
      </c>
      <c r="F449" s="238" t="s">
        <v>381</v>
      </c>
      <c r="G449" s="83">
        <v>60</v>
      </c>
      <c r="H449" s="94">
        <v>25.6</v>
      </c>
      <c r="I449" s="93">
        <v>1536</v>
      </c>
      <c r="J449" s="58" t="s">
        <v>12</v>
      </c>
      <c r="K449" s="31" t="s">
        <v>1319</v>
      </c>
    </row>
    <row r="450" spans="2:11">
      <c r="B450" s="62" t="s">
        <v>25</v>
      </c>
      <c r="C450" s="61" t="s">
        <v>23</v>
      </c>
      <c r="D450" s="81">
        <v>44718</v>
      </c>
      <c r="E450" s="242" t="s">
        <v>1519</v>
      </c>
      <c r="F450" s="238" t="s">
        <v>381</v>
      </c>
      <c r="G450" s="83">
        <v>60</v>
      </c>
      <c r="H450" s="94">
        <v>25.6</v>
      </c>
      <c r="I450" s="93">
        <v>1536</v>
      </c>
      <c r="J450" s="58" t="s">
        <v>12</v>
      </c>
      <c r="K450" s="31" t="s">
        <v>1320</v>
      </c>
    </row>
    <row r="451" spans="2:11">
      <c r="B451" s="62" t="s">
        <v>25</v>
      </c>
      <c r="C451" s="61" t="s">
        <v>23</v>
      </c>
      <c r="D451" s="81">
        <v>44718</v>
      </c>
      <c r="E451" s="84" t="s">
        <v>1519</v>
      </c>
      <c r="F451" s="84" t="s">
        <v>381</v>
      </c>
      <c r="G451" s="83">
        <v>110</v>
      </c>
      <c r="H451" s="94">
        <v>25.6</v>
      </c>
      <c r="I451" s="93">
        <v>2816</v>
      </c>
      <c r="J451" s="58" t="s">
        <v>12</v>
      </c>
      <c r="K451" s="31" t="s">
        <v>1321</v>
      </c>
    </row>
    <row r="452" spans="2:11">
      <c r="B452" s="62" t="s">
        <v>25</v>
      </c>
      <c r="C452" s="61" t="s">
        <v>23</v>
      </c>
      <c r="D452" s="81">
        <v>44718</v>
      </c>
      <c r="E452" s="84" t="s">
        <v>1519</v>
      </c>
      <c r="F452" s="84" t="s">
        <v>381</v>
      </c>
      <c r="G452" s="83">
        <v>60</v>
      </c>
      <c r="H452" s="94">
        <v>25.6</v>
      </c>
      <c r="I452" s="93">
        <v>1536</v>
      </c>
      <c r="J452" s="58" t="s">
        <v>12</v>
      </c>
      <c r="K452" s="31" t="s">
        <v>1322</v>
      </c>
    </row>
    <row r="453" spans="2:11">
      <c r="B453" s="62" t="s">
        <v>25</v>
      </c>
      <c r="C453" s="61" t="s">
        <v>23</v>
      </c>
      <c r="D453" s="81">
        <v>44718</v>
      </c>
      <c r="E453" s="84" t="s">
        <v>1519</v>
      </c>
      <c r="F453" s="84" t="s">
        <v>381</v>
      </c>
      <c r="G453" s="83">
        <v>60</v>
      </c>
      <c r="H453" s="94">
        <v>25.6</v>
      </c>
      <c r="I453" s="93">
        <v>1536</v>
      </c>
      <c r="J453" s="58" t="s">
        <v>12</v>
      </c>
      <c r="K453" s="31" t="s">
        <v>1323</v>
      </c>
    </row>
    <row r="454" spans="2:11">
      <c r="B454" s="62" t="s">
        <v>25</v>
      </c>
      <c r="C454" s="61" t="s">
        <v>23</v>
      </c>
      <c r="D454" s="81">
        <v>44718</v>
      </c>
      <c r="E454" s="84" t="s">
        <v>1519</v>
      </c>
      <c r="F454" s="84" t="s">
        <v>381</v>
      </c>
      <c r="G454" s="83">
        <v>60</v>
      </c>
      <c r="H454" s="94">
        <v>25.6</v>
      </c>
      <c r="I454" s="93">
        <v>1536</v>
      </c>
      <c r="J454" s="58" t="s">
        <v>12</v>
      </c>
      <c r="K454" s="31" t="s">
        <v>1324</v>
      </c>
    </row>
    <row r="455" spans="2:11">
      <c r="B455" s="62" t="s">
        <v>25</v>
      </c>
      <c r="C455" s="61" t="s">
        <v>23</v>
      </c>
      <c r="D455" s="81">
        <v>44718</v>
      </c>
      <c r="E455" s="84" t="s">
        <v>1519</v>
      </c>
      <c r="F455" s="84" t="s">
        <v>381</v>
      </c>
      <c r="G455" s="83">
        <v>200</v>
      </c>
      <c r="H455" s="94">
        <v>25.6</v>
      </c>
      <c r="I455" s="93">
        <v>5120</v>
      </c>
      <c r="J455" s="58" t="s">
        <v>12</v>
      </c>
      <c r="K455" s="31" t="s">
        <v>1325</v>
      </c>
    </row>
    <row r="456" spans="2:11">
      <c r="B456" s="62" t="s">
        <v>25</v>
      </c>
      <c r="C456" s="61" t="s">
        <v>23</v>
      </c>
      <c r="D456" s="81">
        <v>44718</v>
      </c>
      <c r="E456" s="84" t="s">
        <v>1519</v>
      </c>
      <c r="F456" s="84" t="s">
        <v>381</v>
      </c>
      <c r="G456" s="83">
        <v>85</v>
      </c>
      <c r="H456" s="94">
        <v>25.6</v>
      </c>
      <c r="I456" s="93">
        <v>2176</v>
      </c>
      <c r="J456" s="58" t="s">
        <v>12</v>
      </c>
      <c r="K456" s="31" t="s">
        <v>1326</v>
      </c>
    </row>
    <row r="457" spans="2:11">
      <c r="B457" s="62" t="s">
        <v>25</v>
      </c>
      <c r="C457" s="61" t="s">
        <v>23</v>
      </c>
      <c r="D457" s="81">
        <v>44718</v>
      </c>
      <c r="E457" s="84" t="s">
        <v>1519</v>
      </c>
      <c r="F457" s="84" t="s">
        <v>381</v>
      </c>
      <c r="G457" s="83">
        <v>114</v>
      </c>
      <c r="H457" s="94">
        <v>25.6</v>
      </c>
      <c r="I457" s="93">
        <v>2918.4</v>
      </c>
      <c r="J457" s="58" t="s">
        <v>12</v>
      </c>
      <c r="K457" s="31" t="s">
        <v>1327</v>
      </c>
    </row>
    <row r="458" spans="2:11">
      <c r="B458" s="62" t="s">
        <v>25</v>
      </c>
      <c r="C458" s="61" t="s">
        <v>23</v>
      </c>
      <c r="D458" s="81">
        <v>44718</v>
      </c>
      <c r="E458" s="84" t="s">
        <v>1519</v>
      </c>
      <c r="F458" s="84" t="s">
        <v>381</v>
      </c>
      <c r="G458" s="83">
        <v>1</v>
      </c>
      <c r="H458" s="94">
        <v>25.6</v>
      </c>
      <c r="I458" s="93">
        <v>25.6</v>
      </c>
      <c r="J458" s="58" t="s">
        <v>12</v>
      </c>
      <c r="K458" s="31" t="s">
        <v>1328</v>
      </c>
    </row>
    <row r="459" spans="2:11">
      <c r="B459" s="62" t="s">
        <v>25</v>
      </c>
      <c r="C459" s="61" t="s">
        <v>23</v>
      </c>
      <c r="D459" s="81">
        <v>44718</v>
      </c>
      <c r="E459" s="84" t="s">
        <v>1519</v>
      </c>
      <c r="F459" s="84" t="s">
        <v>381</v>
      </c>
      <c r="G459" s="83">
        <v>97</v>
      </c>
      <c r="H459" s="94">
        <v>25.6</v>
      </c>
      <c r="I459" s="93">
        <v>2483.2000000000003</v>
      </c>
      <c r="J459" s="58" t="s">
        <v>12</v>
      </c>
      <c r="K459" s="31" t="s">
        <v>1329</v>
      </c>
    </row>
    <row r="460" spans="2:11">
      <c r="B460" s="62" t="s">
        <v>25</v>
      </c>
      <c r="C460" s="61" t="s">
        <v>23</v>
      </c>
      <c r="D460" s="81">
        <v>44718</v>
      </c>
      <c r="E460" s="84" t="s">
        <v>1519</v>
      </c>
      <c r="F460" s="84" t="s">
        <v>381</v>
      </c>
      <c r="G460" s="83">
        <v>125</v>
      </c>
      <c r="H460" s="94">
        <v>25.55</v>
      </c>
      <c r="I460" s="93">
        <v>3193.75</v>
      </c>
      <c r="J460" s="58" t="s">
        <v>12</v>
      </c>
      <c r="K460" s="31" t="s">
        <v>1330</v>
      </c>
    </row>
    <row r="461" spans="2:11">
      <c r="B461" s="62" t="s">
        <v>25</v>
      </c>
      <c r="C461" s="61" t="s">
        <v>23</v>
      </c>
      <c r="D461" s="81">
        <v>44718</v>
      </c>
      <c r="E461" s="84" t="s">
        <v>1520</v>
      </c>
      <c r="F461" s="84" t="s">
        <v>381</v>
      </c>
      <c r="G461" s="83">
        <v>519</v>
      </c>
      <c r="H461" s="94">
        <v>25.55</v>
      </c>
      <c r="I461" s="93">
        <v>13260.45</v>
      </c>
      <c r="J461" s="58" t="s">
        <v>12</v>
      </c>
      <c r="K461" s="31" t="s">
        <v>1331</v>
      </c>
    </row>
    <row r="462" spans="2:11">
      <c r="B462" s="62" t="s">
        <v>25</v>
      </c>
      <c r="C462" s="61" t="s">
        <v>23</v>
      </c>
      <c r="D462" s="81">
        <v>44718</v>
      </c>
      <c r="E462" s="84" t="s">
        <v>1520</v>
      </c>
      <c r="F462" s="84" t="s">
        <v>381</v>
      </c>
      <c r="G462" s="83">
        <v>1053</v>
      </c>
      <c r="H462" s="94">
        <v>25.55</v>
      </c>
      <c r="I462" s="93">
        <v>26904.15</v>
      </c>
      <c r="J462" s="58" t="s">
        <v>12</v>
      </c>
      <c r="K462" s="31" t="s">
        <v>1332</v>
      </c>
    </row>
    <row r="463" spans="2:11">
      <c r="B463" s="62" t="s">
        <v>25</v>
      </c>
      <c r="C463" s="61" t="s">
        <v>23</v>
      </c>
      <c r="D463" s="81">
        <v>44718</v>
      </c>
      <c r="E463" s="84" t="s">
        <v>1520</v>
      </c>
      <c r="F463" s="84" t="s">
        <v>381</v>
      </c>
      <c r="G463" s="83">
        <v>853</v>
      </c>
      <c r="H463" s="94">
        <v>25.55</v>
      </c>
      <c r="I463" s="93">
        <v>21794.15</v>
      </c>
      <c r="J463" s="58" t="s">
        <v>12</v>
      </c>
      <c r="K463" s="31" t="s">
        <v>1333</v>
      </c>
    </row>
    <row r="464" spans="2:11">
      <c r="B464" s="62" t="s">
        <v>25</v>
      </c>
      <c r="C464" s="61" t="s">
        <v>23</v>
      </c>
      <c r="D464" s="81">
        <v>44719</v>
      </c>
      <c r="E464" s="84" t="s">
        <v>2005</v>
      </c>
      <c r="F464" s="84" t="s">
        <v>381</v>
      </c>
      <c r="G464" s="83">
        <v>63</v>
      </c>
      <c r="H464" s="94">
        <v>25.6</v>
      </c>
      <c r="I464" s="93">
        <v>1612.8000000000002</v>
      </c>
      <c r="J464" s="58" t="s">
        <v>12</v>
      </c>
      <c r="K464" s="31" t="s">
        <v>1521</v>
      </c>
    </row>
    <row r="465" spans="2:11">
      <c r="B465" s="62" t="s">
        <v>25</v>
      </c>
      <c r="C465" s="61" t="s">
        <v>23</v>
      </c>
      <c r="D465" s="81">
        <v>44719</v>
      </c>
      <c r="E465" s="84" t="s">
        <v>2006</v>
      </c>
      <c r="F465" s="84" t="s">
        <v>381</v>
      </c>
      <c r="G465" s="83">
        <v>73</v>
      </c>
      <c r="H465" s="94">
        <v>25.65</v>
      </c>
      <c r="I465" s="93">
        <v>1872.4499999999998</v>
      </c>
      <c r="J465" s="58" t="s">
        <v>12</v>
      </c>
      <c r="K465" s="31" t="s">
        <v>1522</v>
      </c>
    </row>
    <row r="466" spans="2:11">
      <c r="B466" s="62" t="s">
        <v>25</v>
      </c>
      <c r="C466" s="61" t="s">
        <v>23</v>
      </c>
      <c r="D466" s="81">
        <v>44719</v>
      </c>
      <c r="E466" s="84" t="s">
        <v>2007</v>
      </c>
      <c r="F466" s="84" t="s">
        <v>381</v>
      </c>
      <c r="G466" s="83">
        <v>68</v>
      </c>
      <c r="H466" s="94">
        <v>25.6</v>
      </c>
      <c r="I466" s="93">
        <v>1740.8000000000002</v>
      </c>
      <c r="J466" s="58" t="s">
        <v>12</v>
      </c>
      <c r="K466" s="31" t="s">
        <v>1523</v>
      </c>
    </row>
    <row r="467" spans="2:11">
      <c r="B467" s="62" t="s">
        <v>25</v>
      </c>
      <c r="C467" s="61" t="s">
        <v>23</v>
      </c>
      <c r="D467" s="81">
        <v>44719</v>
      </c>
      <c r="E467" s="84" t="s">
        <v>2008</v>
      </c>
      <c r="F467" s="84" t="s">
        <v>381</v>
      </c>
      <c r="G467" s="83">
        <v>63</v>
      </c>
      <c r="H467" s="94">
        <v>25.55</v>
      </c>
      <c r="I467" s="93">
        <v>1609.65</v>
      </c>
      <c r="J467" s="58" t="s">
        <v>12</v>
      </c>
      <c r="K467" s="31" t="s">
        <v>1524</v>
      </c>
    </row>
    <row r="468" spans="2:11">
      <c r="B468" s="62" t="s">
        <v>25</v>
      </c>
      <c r="C468" s="61" t="s">
        <v>23</v>
      </c>
      <c r="D468" s="81">
        <v>44719</v>
      </c>
      <c r="E468" s="84" t="s">
        <v>2008</v>
      </c>
      <c r="F468" s="84" t="s">
        <v>381</v>
      </c>
      <c r="G468" s="83">
        <v>37</v>
      </c>
      <c r="H468" s="94">
        <v>25.55</v>
      </c>
      <c r="I468" s="93">
        <v>945.35</v>
      </c>
      <c r="J468" s="58" t="s">
        <v>12</v>
      </c>
      <c r="K468" s="31" t="s">
        <v>1525</v>
      </c>
    </row>
    <row r="469" spans="2:11">
      <c r="B469" s="62" t="s">
        <v>25</v>
      </c>
      <c r="C469" s="61" t="s">
        <v>23</v>
      </c>
      <c r="D469" s="81">
        <v>44719</v>
      </c>
      <c r="E469" s="84" t="s">
        <v>2009</v>
      </c>
      <c r="F469" s="84" t="s">
        <v>381</v>
      </c>
      <c r="G469" s="83">
        <v>60</v>
      </c>
      <c r="H469" s="94">
        <v>25.6</v>
      </c>
      <c r="I469" s="93">
        <v>1536</v>
      </c>
      <c r="J469" s="58" t="s">
        <v>12</v>
      </c>
      <c r="K469" s="31" t="s">
        <v>1526</v>
      </c>
    </row>
    <row r="470" spans="2:11">
      <c r="B470" s="62" t="s">
        <v>25</v>
      </c>
      <c r="C470" s="61" t="s">
        <v>23</v>
      </c>
      <c r="D470" s="81">
        <v>44719</v>
      </c>
      <c r="E470" s="84" t="s">
        <v>2010</v>
      </c>
      <c r="F470" s="84" t="s">
        <v>381</v>
      </c>
      <c r="G470" s="83">
        <v>159</v>
      </c>
      <c r="H470" s="94">
        <v>25.55</v>
      </c>
      <c r="I470" s="93">
        <v>4062.4500000000003</v>
      </c>
      <c r="J470" s="58" t="s">
        <v>12</v>
      </c>
      <c r="K470" s="31" t="s">
        <v>1527</v>
      </c>
    </row>
    <row r="471" spans="2:11">
      <c r="B471" s="62" t="s">
        <v>25</v>
      </c>
      <c r="C471" s="61" t="s">
        <v>23</v>
      </c>
      <c r="D471" s="81">
        <v>44719</v>
      </c>
      <c r="E471" s="84" t="s">
        <v>2011</v>
      </c>
      <c r="F471" s="84" t="s">
        <v>381</v>
      </c>
      <c r="G471" s="83">
        <v>53</v>
      </c>
      <c r="H471" s="94">
        <v>25.5</v>
      </c>
      <c r="I471" s="93">
        <v>1351.5</v>
      </c>
      <c r="J471" s="58" t="s">
        <v>12</v>
      </c>
      <c r="K471" s="31" t="s">
        <v>1528</v>
      </c>
    </row>
    <row r="472" spans="2:11">
      <c r="B472" s="62" t="s">
        <v>25</v>
      </c>
      <c r="C472" s="61" t="s">
        <v>23</v>
      </c>
      <c r="D472" s="81">
        <v>44719</v>
      </c>
      <c r="E472" s="84" t="s">
        <v>2012</v>
      </c>
      <c r="F472" s="84" t="s">
        <v>381</v>
      </c>
      <c r="G472" s="83">
        <v>326</v>
      </c>
      <c r="H472" s="94">
        <v>25.5</v>
      </c>
      <c r="I472" s="93">
        <v>8313</v>
      </c>
      <c r="J472" s="58" t="s">
        <v>12</v>
      </c>
      <c r="K472" s="31" t="s">
        <v>1529</v>
      </c>
    </row>
    <row r="473" spans="2:11">
      <c r="B473" s="62" t="s">
        <v>25</v>
      </c>
      <c r="C473" s="61" t="s">
        <v>23</v>
      </c>
      <c r="D473" s="81">
        <v>44719</v>
      </c>
      <c r="E473" s="84" t="s">
        <v>2012</v>
      </c>
      <c r="F473" s="84" t="s">
        <v>381</v>
      </c>
      <c r="G473" s="83">
        <v>40</v>
      </c>
      <c r="H473" s="94">
        <v>25.5</v>
      </c>
      <c r="I473" s="93">
        <v>1020</v>
      </c>
      <c r="J473" s="58" t="s">
        <v>12</v>
      </c>
      <c r="K473" s="31" t="s">
        <v>1530</v>
      </c>
    </row>
    <row r="474" spans="2:11">
      <c r="B474" s="62" t="s">
        <v>25</v>
      </c>
      <c r="C474" s="61" t="s">
        <v>23</v>
      </c>
      <c r="D474" s="81">
        <v>44719</v>
      </c>
      <c r="E474" s="84" t="s">
        <v>2013</v>
      </c>
      <c r="F474" s="84" t="s">
        <v>381</v>
      </c>
      <c r="G474" s="83">
        <v>128</v>
      </c>
      <c r="H474" s="94">
        <v>25.45</v>
      </c>
      <c r="I474" s="93">
        <v>3257.6</v>
      </c>
      <c r="J474" s="58" t="s">
        <v>12</v>
      </c>
      <c r="K474" s="31" t="s">
        <v>1531</v>
      </c>
    </row>
    <row r="475" spans="2:11">
      <c r="B475" s="62" t="s">
        <v>25</v>
      </c>
      <c r="C475" s="61" t="s">
        <v>23</v>
      </c>
      <c r="D475" s="81">
        <v>44719</v>
      </c>
      <c r="E475" s="84" t="s">
        <v>2013</v>
      </c>
      <c r="F475" s="84" t="s">
        <v>381</v>
      </c>
      <c r="G475" s="83">
        <v>27</v>
      </c>
      <c r="H475" s="94">
        <v>25.45</v>
      </c>
      <c r="I475" s="93">
        <v>687.15</v>
      </c>
      <c r="J475" s="58" t="s">
        <v>12</v>
      </c>
      <c r="K475" s="31" t="s">
        <v>1532</v>
      </c>
    </row>
    <row r="476" spans="2:11">
      <c r="B476" s="62" t="s">
        <v>25</v>
      </c>
      <c r="C476" s="61" t="s">
        <v>23</v>
      </c>
      <c r="D476" s="81">
        <v>44719</v>
      </c>
      <c r="E476" s="84" t="s">
        <v>2013</v>
      </c>
      <c r="F476" s="84" t="s">
        <v>381</v>
      </c>
      <c r="G476" s="83">
        <v>123</v>
      </c>
      <c r="H476" s="94">
        <v>25.45</v>
      </c>
      <c r="I476" s="93">
        <v>3130.35</v>
      </c>
      <c r="J476" s="58" t="s">
        <v>12</v>
      </c>
      <c r="K476" s="31" t="s">
        <v>1533</v>
      </c>
    </row>
    <row r="477" spans="2:11">
      <c r="B477" s="62" t="s">
        <v>25</v>
      </c>
      <c r="C477" s="61" t="s">
        <v>23</v>
      </c>
      <c r="D477" s="81">
        <v>44719</v>
      </c>
      <c r="E477" s="84" t="s">
        <v>2013</v>
      </c>
      <c r="F477" s="84" t="s">
        <v>381</v>
      </c>
      <c r="G477" s="83">
        <v>150</v>
      </c>
      <c r="H477" s="94">
        <v>25.45</v>
      </c>
      <c r="I477" s="93">
        <v>3817.5</v>
      </c>
      <c r="J477" s="58" t="s">
        <v>12</v>
      </c>
      <c r="K477" s="31" t="s">
        <v>1534</v>
      </c>
    </row>
    <row r="478" spans="2:11">
      <c r="B478" s="62" t="s">
        <v>25</v>
      </c>
      <c r="C478" s="61" t="s">
        <v>23</v>
      </c>
      <c r="D478" s="81">
        <v>44719</v>
      </c>
      <c r="E478" s="84" t="s">
        <v>2014</v>
      </c>
      <c r="F478" s="84" t="s">
        <v>381</v>
      </c>
      <c r="G478" s="83">
        <v>59</v>
      </c>
      <c r="H478" s="94">
        <v>25.4</v>
      </c>
      <c r="I478" s="93">
        <v>1498.6</v>
      </c>
      <c r="J478" s="58" t="s">
        <v>12</v>
      </c>
      <c r="K478" s="31" t="s">
        <v>1535</v>
      </c>
    </row>
    <row r="479" spans="2:11">
      <c r="B479" s="62" t="s">
        <v>25</v>
      </c>
      <c r="C479" s="61" t="s">
        <v>23</v>
      </c>
      <c r="D479" s="81">
        <v>44719</v>
      </c>
      <c r="E479" s="84" t="s">
        <v>2014</v>
      </c>
      <c r="F479" s="84" t="s">
        <v>381</v>
      </c>
      <c r="G479" s="83">
        <v>120</v>
      </c>
      <c r="H479" s="94">
        <v>25.4</v>
      </c>
      <c r="I479" s="93">
        <v>3048</v>
      </c>
      <c r="J479" s="58" t="s">
        <v>12</v>
      </c>
      <c r="K479" s="31" t="s">
        <v>1536</v>
      </c>
    </row>
    <row r="480" spans="2:11">
      <c r="B480" s="62" t="s">
        <v>25</v>
      </c>
      <c r="C480" s="61" t="s">
        <v>23</v>
      </c>
      <c r="D480" s="81">
        <v>44719</v>
      </c>
      <c r="E480" s="84" t="s">
        <v>2015</v>
      </c>
      <c r="F480" s="84" t="s">
        <v>381</v>
      </c>
      <c r="G480" s="83">
        <v>165</v>
      </c>
      <c r="H480" s="94">
        <v>25.45</v>
      </c>
      <c r="I480" s="93">
        <v>4199.25</v>
      </c>
      <c r="J480" s="58" t="s">
        <v>12</v>
      </c>
      <c r="K480" s="31" t="s">
        <v>1537</v>
      </c>
    </row>
    <row r="481" spans="2:11">
      <c r="B481" s="62" t="s">
        <v>25</v>
      </c>
      <c r="C481" s="61" t="s">
        <v>23</v>
      </c>
      <c r="D481" s="81">
        <v>44719</v>
      </c>
      <c r="E481" s="84" t="s">
        <v>2016</v>
      </c>
      <c r="F481" s="84" t="s">
        <v>381</v>
      </c>
      <c r="G481" s="83">
        <v>16</v>
      </c>
      <c r="H481" s="94">
        <v>25.45</v>
      </c>
      <c r="I481" s="93">
        <v>407.2</v>
      </c>
      <c r="J481" s="58" t="s">
        <v>12</v>
      </c>
      <c r="K481" s="31" t="s">
        <v>1538</v>
      </c>
    </row>
    <row r="482" spans="2:11">
      <c r="B482" s="62" t="s">
        <v>25</v>
      </c>
      <c r="C482" s="61" t="s">
        <v>23</v>
      </c>
      <c r="D482" s="81">
        <v>44719</v>
      </c>
      <c r="E482" s="84" t="s">
        <v>2016</v>
      </c>
      <c r="F482" s="84" t="s">
        <v>381</v>
      </c>
      <c r="G482" s="83">
        <v>47</v>
      </c>
      <c r="H482" s="94">
        <v>25.45</v>
      </c>
      <c r="I482" s="93">
        <v>1196.1499999999999</v>
      </c>
      <c r="J482" s="58" t="s">
        <v>12</v>
      </c>
      <c r="K482" s="31" t="s">
        <v>1539</v>
      </c>
    </row>
    <row r="483" spans="2:11">
      <c r="B483" s="62" t="s">
        <v>25</v>
      </c>
      <c r="C483" s="61" t="s">
        <v>23</v>
      </c>
      <c r="D483" s="81">
        <v>44719</v>
      </c>
      <c r="E483" s="84" t="s">
        <v>2017</v>
      </c>
      <c r="F483" s="84" t="s">
        <v>381</v>
      </c>
      <c r="G483" s="83">
        <v>54</v>
      </c>
      <c r="H483" s="94">
        <v>25.45</v>
      </c>
      <c r="I483" s="93">
        <v>1374.3</v>
      </c>
      <c r="J483" s="58" t="s">
        <v>12</v>
      </c>
      <c r="K483" s="31" t="s">
        <v>1540</v>
      </c>
    </row>
    <row r="484" spans="2:11">
      <c r="B484" s="62" t="s">
        <v>25</v>
      </c>
      <c r="C484" s="61" t="s">
        <v>23</v>
      </c>
      <c r="D484" s="81">
        <v>44719</v>
      </c>
      <c r="E484" s="84" t="s">
        <v>2018</v>
      </c>
      <c r="F484" s="84" t="s">
        <v>381</v>
      </c>
      <c r="G484" s="83">
        <v>59</v>
      </c>
      <c r="H484" s="94">
        <v>25.45</v>
      </c>
      <c r="I484" s="93">
        <v>1501.55</v>
      </c>
      <c r="J484" s="58" t="s">
        <v>12</v>
      </c>
      <c r="K484" s="31" t="s">
        <v>1541</v>
      </c>
    </row>
    <row r="485" spans="2:11">
      <c r="B485" s="62" t="s">
        <v>25</v>
      </c>
      <c r="C485" s="61" t="s">
        <v>23</v>
      </c>
      <c r="D485" s="81">
        <v>44719</v>
      </c>
      <c r="E485" s="84" t="s">
        <v>2019</v>
      </c>
      <c r="F485" s="84" t="s">
        <v>381</v>
      </c>
      <c r="G485" s="83">
        <v>55</v>
      </c>
      <c r="H485" s="94">
        <v>25.4</v>
      </c>
      <c r="I485" s="93">
        <v>1397</v>
      </c>
      <c r="J485" s="58" t="s">
        <v>12</v>
      </c>
      <c r="K485" s="31" t="s">
        <v>1542</v>
      </c>
    </row>
    <row r="486" spans="2:11">
      <c r="B486" s="62" t="s">
        <v>25</v>
      </c>
      <c r="C486" s="61" t="s">
        <v>23</v>
      </c>
      <c r="D486" s="81">
        <v>44719</v>
      </c>
      <c r="E486" s="84" t="s">
        <v>2020</v>
      </c>
      <c r="F486" s="84" t="s">
        <v>381</v>
      </c>
      <c r="G486" s="83">
        <v>20</v>
      </c>
      <c r="H486" s="94">
        <v>25.4</v>
      </c>
      <c r="I486" s="93">
        <v>508</v>
      </c>
      <c r="J486" s="58" t="s">
        <v>12</v>
      </c>
      <c r="K486" s="31" t="s">
        <v>1543</v>
      </c>
    </row>
    <row r="487" spans="2:11">
      <c r="B487" s="62" t="s">
        <v>25</v>
      </c>
      <c r="C487" s="61" t="s">
        <v>23</v>
      </c>
      <c r="D487" s="81">
        <v>44719</v>
      </c>
      <c r="E487" s="84" t="s">
        <v>2020</v>
      </c>
      <c r="F487" s="84" t="s">
        <v>381</v>
      </c>
      <c r="G487" s="83">
        <v>31</v>
      </c>
      <c r="H487" s="94">
        <v>25.4</v>
      </c>
      <c r="I487" s="93">
        <v>787.4</v>
      </c>
      <c r="J487" s="58" t="s">
        <v>12</v>
      </c>
      <c r="K487" s="31" t="s">
        <v>1544</v>
      </c>
    </row>
    <row r="488" spans="2:11">
      <c r="B488" s="62" t="s">
        <v>25</v>
      </c>
      <c r="C488" s="61" t="s">
        <v>23</v>
      </c>
      <c r="D488" s="81">
        <v>44719</v>
      </c>
      <c r="E488" s="84" t="s">
        <v>2021</v>
      </c>
      <c r="F488" s="84" t="s">
        <v>381</v>
      </c>
      <c r="G488" s="83">
        <v>51</v>
      </c>
      <c r="H488" s="94">
        <v>25.35</v>
      </c>
      <c r="I488" s="93">
        <v>1292.8500000000001</v>
      </c>
      <c r="J488" s="58" t="s">
        <v>12</v>
      </c>
      <c r="K488" s="31" t="s">
        <v>1545</v>
      </c>
    </row>
    <row r="489" spans="2:11">
      <c r="B489" s="62" t="s">
        <v>25</v>
      </c>
      <c r="C489" s="61" t="s">
        <v>23</v>
      </c>
      <c r="D489" s="81">
        <v>44719</v>
      </c>
      <c r="E489" s="84" t="s">
        <v>2022</v>
      </c>
      <c r="F489" s="84" t="s">
        <v>381</v>
      </c>
      <c r="G489" s="83">
        <v>11</v>
      </c>
      <c r="H489" s="94">
        <v>25.4</v>
      </c>
      <c r="I489" s="93">
        <v>279.39999999999998</v>
      </c>
      <c r="J489" s="58" t="s">
        <v>12</v>
      </c>
      <c r="K489" s="31" t="s">
        <v>1546</v>
      </c>
    </row>
    <row r="490" spans="2:11">
      <c r="B490" s="62" t="s">
        <v>25</v>
      </c>
      <c r="C490" s="61" t="s">
        <v>23</v>
      </c>
      <c r="D490" s="81">
        <v>44719</v>
      </c>
      <c r="E490" s="84" t="s">
        <v>2022</v>
      </c>
      <c r="F490" s="84" t="s">
        <v>381</v>
      </c>
      <c r="G490" s="83">
        <v>31</v>
      </c>
      <c r="H490" s="94">
        <v>25.4</v>
      </c>
      <c r="I490" s="93">
        <v>787.4</v>
      </c>
      <c r="J490" s="58" t="s">
        <v>12</v>
      </c>
      <c r="K490" s="31" t="s">
        <v>1547</v>
      </c>
    </row>
    <row r="491" spans="2:11">
      <c r="B491" s="62" t="s">
        <v>25</v>
      </c>
      <c r="C491" s="61" t="s">
        <v>23</v>
      </c>
      <c r="D491" s="81">
        <v>44719</v>
      </c>
      <c r="E491" s="84" t="s">
        <v>2022</v>
      </c>
      <c r="F491" s="84" t="s">
        <v>381</v>
      </c>
      <c r="G491" s="83">
        <v>21</v>
      </c>
      <c r="H491" s="94">
        <v>25.4</v>
      </c>
      <c r="I491" s="93">
        <v>533.4</v>
      </c>
      <c r="J491" s="58" t="s">
        <v>12</v>
      </c>
      <c r="K491" s="31" t="s">
        <v>1548</v>
      </c>
    </row>
    <row r="492" spans="2:11">
      <c r="B492" s="62" t="s">
        <v>25</v>
      </c>
      <c r="C492" s="61" t="s">
        <v>23</v>
      </c>
      <c r="D492" s="81">
        <v>44719</v>
      </c>
      <c r="E492" s="84" t="s">
        <v>2023</v>
      </c>
      <c r="F492" s="84" t="s">
        <v>381</v>
      </c>
      <c r="G492" s="83">
        <v>54</v>
      </c>
      <c r="H492" s="94">
        <v>25.35</v>
      </c>
      <c r="I492" s="93">
        <v>1368.9</v>
      </c>
      <c r="J492" s="58" t="s">
        <v>12</v>
      </c>
      <c r="K492" s="31" t="s">
        <v>1549</v>
      </c>
    </row>
    <row r="493" spans="2:11">
      <c r="B493" s="62" t="s">
        <v>25</v>
      </c>
      <c r="C493" s="61" t="s">
        <v>23</v>
      </c>
      <c r="D493" s="81">
        <v>44719</v>
      </c>
      <c r="E493" s="84" t="s">
        <v>2023</v>
      </c>
      <c r="F493" s="84" t="s">
        <v>381</v>
      </c>
      <c r="G493" s="83">
        <v>530</v>
      </c>
      <c r="H493" s="94">
        <v>25.35</v>
      </c>
      <c r="I493" s="93">
        <v>13435.5</v>
      </c>
      <c r="J493" s="58" t="s">
        <v>12</v>
      </c>
      <c r="K493" s="31" t="s">
        <v>1550</v>
      </c>
    </row>
    <row r="494" spans="2:11">
      <c r="B494" s="62" t="s">
        <v>25</v>
      </c>
      <c r="C494" s="61" t="s">
        <v>23</v>
      </c>
      <c r="D494" s="81">
        <v>44719</v>
      </c>
      <c r="E494" s="84" t="s">
        <v>2024</v>
      </c>
      <c r="F494" s="84" t="s">
        <v>381</v>
      </c>
      <c r="G494" s="83">
        <v>21</v>
      </c>
      <c r="H494" s="94">
        <v>25.35</v>
      </c>
      <c r="I494" s="93">
        <v>532.35</v>
      </c>
      <c r="J494" s="58" t="s">
        <v>12</v>
      </c>
      <c r="K494" s="31" t="s">
        <v>1551</v>
      </c>
    </row>
    <row r="495" spans="2:11">
      <c r="B495" s="62" t="s">
        <v>25</v>
      </c>
      <c r="C495" s="61" t="s">
        <v>23</v>
      </c>
      <c r="D495" s="81">
        <v>44719</v>
      </c>
      <c r="E495" s="84" t="s">
        <v>2024</v>
      </c>
      <c r="F495" s="84" t="s">
        <v>381</v>
      </c>
      <c r="G495" s="83">
        <v>42</v>
      </c>
      <c r="H495" s="94">
        <v>25.35</v>
      </c>
      <c r="I495" s="93">
        <v>1064.7</v>
      </c>
      <c r="J495" s="58" t="s">
        <v>12</v>
      </c>
      <c r="K495" s="31" t="s">
        <v>1552</v>
      </c>
    </row>
    <row r="496" spans="2:11">
      <c r="B496" s="62" t="s">
        <v>25</v>
      </c>
      <c r="C496" s="61" t="s">
        <v>23</v>
      </c>
      <c r="D496" s="81">
        <v>44719</v>
      </c>
      <c r="E496" s="84" t="s">
        <v>2025</v>
      </c>
      <c r="F496" s="84" t="s">
        <v>381</v>
      </c>
      <c r="G496" s="83">
        <v>61</v>
      </c>
      <c r="H496" s="94">
        <v>25.25</v>
      </c>
      <c r="I496" s="93">
        <v>1540.25</v>
      </c>
      <c r="J496" s="58" t="s">
        <v>12</v>
      </c>
      <c r="K496" s="31" t="s">
        <v>1553</v>
      </c>
    </row>
    <row r="497" spans="2:11">
      <c r="B497" s="62" t="s">
        <v>25</v>
      </c>
      <c r="C497" s="61" t="s">
        <v>23</v>
      </c>
      <c r="D497" s="81">
        <v>44719</v>
      </c>
      <c r="E497" s="84" t="s">
        <v>2026</v>
      </c>
      <c r="F497" s="84" t="s">
        <v>381</v>
      </c>
      <c r="G497" s="83">
        <v>66</v>
      </c>
      <c r="H497" s="94">
        <v>25.35</v>
      </c>
      <c r="I497" s="93">
        <v>1673.1000000000001</v>
      </c>
      <c r="J497" s="58" t="s">
        <v>12</v>
      </c>
      <c r="K497" s="31" t="s">
        <v>1554</v>
      </c>
    </row>
    <row r="498" spans="2:11">
      <c r="B498" s="62" t="s">
        <v>25</v>
      </c>
      <c r="C498" s="61" t="s">
        <v>23</v>
      </c>
      <c r="D498" s="81">
        <v>44719</v>
      </c>
      <c r="E498" s="84" t="s">
        <v>2026</v>
      </c>
      <c r="F498" s="84" t="s">
        <v>381</v>
      </c>
      <c r="G498" s="83">
        <v>118</v>
      </c>
      <c r="H498" s="94">
        <v>25.35</v>
      </c>
      <c r="I498" s="93">
        <v>2991.3</v>
      </c>
      <c r="J498" s="58" t="s">
        <v>12</v>
      </c>
      <c r="K498" s="31" t="s">
        <v>1555</v>
      </c>
    </row>
    <row r="499" spans="2:11">
      <c r="B499" s="62" t="s">
        <v>25</v>
      </c>
      <c r="C499" s="61" t="s">
        <v>23</v>
      </c>
      <c r="D499" s="81">
        <v>44719</v>
      </c>
      <c r="E499" s="84" t="s">
        <v>2027</v>
      </c>
      <c r="F499" s="84" t="s">
        <v>381</v>
      </c>
      <c r="G499" s="83">
        <v>50</v>
      </c>
      <c r="H499" s="94">
        <v>25.35</v>
      </c>
      <c r="I499" s="93">
        <v>1267.5</v>
      </c>
      <c r="J499" s="58" t="s">
        <v>12</v>
      </c>
      <c r="K499" s="31" t="s">
        <v>1556</v>
      </c>
    </row>
    <row r="500" spans="2:11">
      <c r="B500" s="62" t="s">
        <v>25</v>
      </c>
      <c r="C500" s="61" t="s">
        <v>23</v>
      </c>
      <c r="D500" s="81">
        <v>44719</v>
      </c>
      <c r="E500" s="84" t="s">
        <v>2028</v>
      </c>
      <c r="F500" s="84" t="s">
        <v>381</v>
      </c>
      <c r="G500" s="83">
        <v>68</v>
      </c>
      <c r="H500" s="94">
        <v>25.35</v>
      </c>
      <c r="I500" s="93">
        <v>1723.8000000000002</v>
      </c>
      <c r="J500" s="58" t="s">
        <v>12</v>
      </c>
      <c r="K500" s="31" t="s">
        <v>1557</v>
      </c>
    </row>
    <row r="501" spans="2:11">
      <c r="B501" s="62" t="s">
        <v>25</v>
      </c>
      <c r="C501" s="61" t="s">
        <v>23</v>
      </c>
      <c r="D501" s="81">
        <v>44719</v>
      </c>
      <c r="E501" s="84" t="s">
        <v>2029</v>
      </c>
      <c r="F501" s="84" t="s">
        <v>381</v>
      </c>
      <c r="G501" s="83">
        <v>63</v>
      </c>
      <c r="H501" s="94">
        <v>25.35</v>
      </c>
      <c r="I501" s="93">
        <v>1597.0500000000002</v>
      </c>
      <c r="J501" s="58" t="s">
        <v>12</v>
      </c>
      <c r="K501" s="31" t="s">
        <v>1558</v>
      </c>
    </row>
    <row r="502" spans="2:11">
      <c r="B502" s="62" t="s">
        <v>25</v>
      </c>
      <c r="C502" s="61" t="s">
        <v>23</v>
      </c>
      <c r="D502" s="81">
        <v>44719</v>
      </c>
      <c r="E502" s="84" t="s">
        <v>2030</v>
      </c>
      <c r="F502" s="84" t="s">
        <v>381</v>
      </c>
      <c r="G502" s="83">
        <v>66</v>
      </c>
      <c r="H502" s="94">
        <v>25.35</v>
      </c>
      <c r="I502" s="93">
        <v>1673.1000000000001</v>
      </c>
      <c r="J502" s="58" t="s">
        <v>12</v>
      </c>
      <c r="K502" s="31" t="s">
        <v>1559</v>
      </c>
    </row>
    <row r="503" spans="2:11">
      <c r="B503" s="62" t="s">
        <v>25</v>
      </c>
      <c r="C503" s="61" t="s">
        <v>23</v>
      </c>
      <c r="D503" s="81">
        <v>44719</v>
      </c>
      <c r="E503" s="84" t="s">
        <v>2031</v>
      </c>
      <c r="F503" s="84" t="s">
        <v>381</v>
      </c>
      <c r="G503" s="83">
        <v>53</v>
      </c>
      <c r="H503" s="94">
        <v>25.35</v>
      </c>
      <c r="I503" s="93">
        <v>1343.5500000000002</v>
      </c>
      <c r="J503" s="58" t="s">
        <v>12</v>
      </c>
      <c r="K503" s="31" t="s">
        <v>1560</v>
      </c>
    </row>
    <row r="504" spans="2:11">
      <c r="B504" s="62" t="s">
        <v>25</v>
      </c>
      <c r="C504" s="61" t="s">
        <v>23</v>
      </c>
      <c r="D504" s="81">
        <v>44719</v>
      </c>
      <c r="E504" s="84" t="s">
        <v>2032</v>
      </c>
      <c r="F504" s="84" t="s">
        <v>381</v>
      </c>
      <c r="G504" s="83">
        <v>53</v>
      </c>
      <c r="H504" s="94">
        <v>25.35</v>
      </c>
      <c r="I504" s="93">
        <v>1343.5500000000002</v>
      </c>
      <c r="J504" s="58" t="s">
        <v>12</v>
      </c>
      <c r="K504" s="31" t="s">
        <v>1561</v>
      </c>
    </row>
    <row r="505" spans="2:11">
      <c r="B505" s="62" t="s">
        <v>25</v>
      </c>
      <c r="C505" s="61" t="s">
        <v>23</v>
      </c>
      <c r="D505" s="81">
        <v>44719</v>
      </c>
      <c r="E505" s="84" t="s">
        <v>2033</v>
      </c>
      <c r="F505" s="84" t="s">
        <v>381</v>
      </c>
      <c r="G505" s="83">
        <v>53</v>
      </c>
      <c r="H505" s="94">
        <v>25.35</v>
      </c>
      <c r="I505" s="93">
        <v>1343.5500000000002</v>
      </c>
      <c r="J505" s="58" t="s">
        <v>12</v>
      </c>
      <c r="K505" s="31" t="s">
        <v>1562</v>
      </c>
    </row>
    <row r="506" spans="2:11">
      <c r="B506" s="62" t="s">
        <v>25</v>
      </c>
      <c r="C506" s="61" t="s">
        <v>23</v>
      </c>
      <c r="D506" s="81">
        <v>44719</v>
      </c>
      <c r="E506" s="84" t="s">
        <v>2034</v>
      </c>
      <c r="F506" s="84" t="s">
        <v>381</v>
      </c>
      <c r="G506" s="83">
        <v>63</v>
      </c>
      <c r="H506" s="94">
        <v>25.3</v>
      </c>
      <c r="I506" s="93">
        <v>1593.9</v>
      </c>
      <c r="J506" s="58" t="s">
        <v>12</v>
      </c>
      <c r="K506" s="31" t="s">
        <v>1563</v>
      </c>
    </row>
    <row r="507" spans="2:11">
      <c r="B507" s="62" t="s">
        <v>25</v>
      </c>
      <c r="C507" s="61" t="s">
        <v>23</v>
      </c>
      <c r="D507" s="81">
        <v>44719</v>
      </c>
      <c r="E507" s="84" t="s">
        <v>2034</v>
      </c>
      <c r="F507" s="84" t="s">
        <v>381</v>
      </c>
      <c r="G507" s="83">
        <v>63</v>
      </c>
      <c r="H507" s="94">
        <v>25.3</v>
      </c>
      <c r="I507" s="93">
        <v>1593.9</v>
      </c>
      <c r="J507" s="58" t="s">
        <v>12</v>
      </c>
      <c r="K507" s="31" t="s">
        <v>1564</v>
      </c>
    </row>
    <row r="508" spans="2:11">
      <c r="B508" s="62" t="s">
        <v>25</v>
      </c>
      <c r="C508" s="61" t="s">
        <v>23</v>
      </c>
      <c r="D508" s="81">
        <v>44719</v>
      </c>
      <c r="E508" s="84" t="s">
        <v>2034</v>
      </c>
      <c r="F508" s="84" t="s">
        <v>381</v>
      </c>
      <c r="G508" s="83">
        <v>52</v>
      </c>
      <c r="H508" s="94">
        <v>25.3</v>
      </c>
      <c r="I508" s="93">
        <v>1315.6000000000001</v>
      </c>
      <c r="J508" s="58" t="s">
        <v>12</v>
      </c>
      <c r="K508" s="31" t="s">
        <v>1565</v>
      </c>
    </row>
    <row r="509" spans="2:11">
      <c r="B509" s="62" t="s">
        <v>25</v>
      </c>
      <c r="C509" s="61" t="s">
        <v>23</v>
      </c>
      <c r="D509" s="81">
        <v>44719</v>
      </c>
      <c r="E509" s="84" t="s">
        <v>2034</v>
      </c>
      <c r="F509" s="84" t="s">
        <v>381</v>
      </c>
      <c r="G509" s="83">
        <v>52</v>
      </c>
      <c r="H509" s="94">
        <v>25.3</v>
      </c>
      <c r="I509" s="93">
        <v>1315.6000000000001</v>
      </c>
      <c r="J509" s="58" t="s">
        <v>12</v>
      </c>
      <c r="K509" s="31" t="s">
        <v>1566</v>
      </c>
    </row>
    <row r="510" spans="2:11">
      <c r="B510" s="62" t="s">
        <v>25</v>
      </c>
      <c r="C510" s="61" t="s">
        <v>23</v>
      </c>
      <c r="D510" s="81">
        <v>44719</v>
      </c>
      <c r="E510" s="84" t="s">
        <v>2034</v>
      </c>
      <c r="F510" s="84" t="s">
        <v>381</v>
      </c>
      <c r="G510" s="83">
        <v>52</v>
      </c>
      <c r="H510" s="94">
        <v>25.3</v>
      </c>
      <c r="I510" s="93">
        <v>1315.6000000000001</v>
      </c>
      <c r="J510" s="58" t="s">
        <v>12</v>
      </c>
      <c r="K510" s="31" t="s">
        <v>1567</v>
      </c>
    </row>
    <row r="511" spans="2:11">
      <c r="B511" s="62" t="s">
        <v>25</v>
      </c>
      <c r="C511" s="61" t="s">
        <v>23</v>
      </c>
      <c r="D511" s="81">
        <v>44719</v>
      </c>
      <c r="E511" s="84" t="s">
        <v>2034</v>
      </c>
      <c r="F511" s="84" t="s">
        <v>381</v>
      </c>
      <c r="G511" s="83">
        <v>57</v>
      </c>
      <c r="H511" s="94">
        <v>25.3</v>
      </c>
      <c r="I511" s="93">
        <v>1442.1000000000001</v>
      </c>
      <c r="J511" s="58" t="s">
        <v>12</v>
      </c>
      <c r="K511" s="31" t="s">
        <v>1568</v>
      </c>
    </row>
    <row r="512" spans="2:11">
      <c r="B512" s="62" t="s">
        <v>25</v>
      </c>
      <c r="C512" s="61" t="s">
        <v>23</v>
      </c>
      <c r="D512" s="81">
        <v>44719</v>
      </c>
      <c r="E512" s="84" t="s">
        <v>2034</v>
      </c>
      <c r="F512" s="84" t="s">
        <v>381</v>
      </c>
      <c r="G512" s="83">
        <v>51</v>
      </c>
      <c r="H512" s="94">
        <v>25.3</v>
      </c>
      <c r="I512" s="93">
        <v>1290.3</v>
      </c>
      <c r="J512" s="58" t="s">
        <v>12</v>
      </c>
      <c r="K512" s="31" t="s">
        <v>1569</v>
      </c>
    </row>
    <row r="513" spans="2:11">
      <c r="B513" s="62" t="s">
        <v>25</v>
      </c>
      <c r="C513" s="61" t="s">
        <v>23</v>
      </c>
      <c r="D513" s="81">
        <v>44719</v>
      </c>
      <c r="E513" s="84" t="s">
        <v>2034</v>
      </c>
      <c r="F513" s="84" t="s">
        <v>381</v>
      </c>
      <c r="G513" s="83">
        <v>51</v>
      </c>
      <c r="H513" s="94">
        <v>25.3</v>
      </c>
      <c r="I513" s="93">
        <v>1290.3</v>
      </c>
      <c r="J513" s="58" t="s">
        <v>12</v>
      </c>
      <c r="K513" s="31" t="s">
        <v>1570</v>
      </c>
    </row>
    <row r="514" spans="2:11">
      <c r="B514" s="62" t="s">
        <v>25</v>
      </c>
      <c r="C514" s="61" t="s">
        <v>23</v>
      </c>
      <c r="D514" s="81">
        <v>44719</v>
      </c>
      <c r="E514" s="84" t="s">
        <v>2034</v>
      </c>
      <c r="F514" s="84" t="s">
        <v>381</v>
      </c>
      <c r="G514" s="83">
        <v>58</v>
      </c>
      <c r="H514" s="94">
        <v>25.3</v>
      </c>
      <c r="I514" s="93">
        <v>1467.4</v>
      </c>
      <c r="J514" s="58" t="s">
        <v>12</v>
      </c>
      <c r="K514" s="31" t="s">
        <v>1571</v>
      </c>
    </row>
    <row r="515" spans="2:11">
      <c r="B515" s="62" t="s">
        <v>25</v>
      </c>
      <c r="C515" s="61" t="s">
        <v>23</v>
      </c>
      <c r="D515" s="81">
        <v>44719</v>
      </c>
      <c r="E515" s="84" t="s">
        <v>2034</v>
      </c>
      <c r="F515" s="84" t="s">
        <v>381</v>
      </c>
      <c r="G515" s="83">
        <v>60</v>
      </c>
      <c r="H515" s="94">
        <v>25.3</v>
      </c>
      <c r="I515" s="93">
        <v>1518</v>
      </c>
      <c r="J515" s="58" t="s">
        <v>12</v>
      </c>
      <c r="K515" s="31" t="s">
        <v>1572</v>
      </c>
    </row>
    <row r="516" spans="2:11">
      <c r="B516" s="62" t="s">
        <v>25</v>
      </c>
      <c r="C516" s="61" t="s">
        <v>23</v>
      </c>
      <c r="D516" s="81">
        <v>44719</v>
      </c>
      <c r="E516" s="84" t="s">
        <v>2034</v>
      </c>
      <c r="F516" s="84" t="s">
        <v>381</v>
      </c>
      <c r="G516" s="83">
        <v>52</v>
      </c>
      <c r="H516" s="94">
        <v>25.3</v>
      </c>
      <c r="I516" s="93">
        <v>1315.6000000000001</v>
      </c>
      <c r="J516" s="58" t="s">
        <v>12</v>
      </c>
      <c r="K516" s="31" t="s">
        <v>1573</v>
      </c>
    </row>
    <row r="517" spans="2:11">
      <c r="B517" s="62" t="s">
        <v>25</v>
      </c>
      <c r="C517" s="61" t="s">
        <v>23</v>
      </c>
      <c r="D517" s="81">
        <v>44719</v>
      </c>
      <c r="E517" s="84" t="s">
        <v>2034</v>
      </c>
      <c r="F517" s="84" t="s">
        <v>381</v>
      </c>
      <c r="G517" s="83">
        <v>57</v>
      </c>
      <c r="H517" s="94">
        <v>25.3</v>
      </c>
      <c r="I517" s="93">
        <v>1442.1000000000001</v>
      </c>
      <c r="J517" s="58" t="s">
        <v>12</v>
      </c>
      <c r="K517" s="31" t="s">
        <v>1574</v>
      </c>
    </row>
    <row r="518" spans="2:11">
      <c r="B518" s="62" t="s">
        <v>25</v>
      </c>
      <c r="C518" s="61" t="s">
        <v>23</v>
      </c>
      <c r="D518" s="81">
        <v>44719</v>
      </c>
      <c r="E518" s="84" t="s">
        <v>2034</v>
      </c>
      <c r="F518" s="84" t="s">
        <v>381</v>
      </c>
      <c r="G518" s="83">
        <v>57</v>
      </c>
      <c r="H518" s="94">
        <v>25.3</v>
      </c>
      <c r="I518" s="93">
        <v>1442.1000000000001</v>
      </c>
      <c r="J518" s="58" t="s">
        <v>12</v>
      </c>
      <c r="K518" s="31" t="s">
        <v>1575</v>
      </c>
    </row>
    <row r="519" spans="2:11">
      <c r="B519" s="62" t="s">
        <v>25</v>
      </c>
      <c r="C519" s="61" t="s">
        <v>23</v>
      </c>
      <c r="D519" s="81">
        <v>44719</v>
      </c>
      <c r="E519" s="84" t="s">
        <v>2034</v>
      </c>
      <c r="F519" s="84" t="s">
        <v>381</v>
      </c>
      <c r="G519" s="83">
        <v>61</v>
      </c>
      <c r="H519" s="94">
        <v>25.3</v>
      </c>
      <c r="I519" s="93">
        <v>1543.3</v>
      </c>
      <c r="J519" s="58" t="s">
        <v>12</v>
      </c>
      <c r="K519" s="31" t="s">
        <v>1576</v>
      </c>
    </row>
    <row r="520" spans="2:11">
      <c r="B520" s="62" t="s">
        <v>25</v>
      </c>
      <c r="C520" s="61" t="s">
        <v>23</v>
      </c>
      <c r="D520" s="81">
        <v>44719</v>
      </c>
      <c r="E520" s="84" t="s">
        <v>2034</v>
      </c>
      <c r="F520" s="84" t="s">
        <v>381</v>
      </c>
      <c r="G520" s="83">
        <v>58</v>
      </c>
      <c r="H520" s="94">
        <v>25.3</v>
      </c>
      <c r="I520" s="93">
        <v>1467.4</v>
      </c>
      <c r="J520" s="58" t="s">
        <v>12</v>
      </c>
      <c r="K520" s="31" t="s">
        <v>1577</v>
      </c>
    </row>
    <row r="521" spans="2:11">
      <c r="B521" s="62" t="s">
        <v>25</v>
      </c>
      <c r="C521" s="61" t="s">
        <v>23</v>
      </c>
      <c r="D521" s="81">
        <v>44719</v>
      </c>
      <c r="E521" s="84" t="s">
        <v>2034</v>
      </c>
      <c r="F521" s="84" t="s">
        <v>381</v>
      </c>
      <c r="G521" s="83">
        <v>60</v>
      </c>
      <c r="H521" s="94">
        <v>25.3</v>
      </c>
      <c r="I521" s="93">
        <v>1518</v>
      </c>
      <c r="J521" s="58" t="s">
        <v>12</v>
      </c>
      <c r="K521" s="31" t="s">
        <v>1578</v>
      </c>
    </row>
    <row r="522" spans="2:11">
      <c r="B522" s="62" t="s">
        <v>25</v>
      </c>
      <c r="C522" s="61" t="s">
        <v>23</v>
      </c>
      <c r="D522" s="81">
        <v>44719</v>
      </c>
      <c r="E522" s="84" t="s">
        <v>2034</v>
      </c>
      <c r="F522" s="84" t="s">
        <v>381</v>
      </c>
      <c r="G522" s="83">
        <v>58</v>
      </c>
      <c r="H522" s="94">
        <v>25.3</v>
      </c>
      <c r="I522" s="93">
        <v>1467.4</v>
      </c>
      <c r="J522" s="58" t="s">
        <v>12</v>
      </c>
      <c r="K522" s="31" t="s">
        <v>1579</v>
      </c>
    </row>
    <row r="523" spans="2:11">
      <c r="B523" s="62" t="s">
        <v>25</v>
      </c>
      <c r="C523" s="61" t="s">
        <v>23</v>
      </c>
      <c r="D523" s="81">
        <v>44719</v>
      </c>
      <c r="E523" s="84" t="s">
        <v>2034</v>
      </c>
      <c r="F523" s="84" t="s">
        <v>381</v>
      </c>
      <c r="G523" s="83">
        <v>64</v>
      </c>
      <c r="H523" s="94">
        <v>25.3</v>
      </c>
      <c r="I523" s="93">
        <v>1619.2</v>
      </c>
      <c r="J523" s="58" t="s">
        <v>12</v>
      </c>
      <c r="K523" s="31" t="s">
        <v>1580</v>
      </c>
    </row>
    <row r="524" spans="2:11">
      <c r="B524" s="62" t="s">
        <v>25</v>
      </c>
      <c r="C524" s="61" t="s">
        <v>23</v>
      </c>
      <c r="D524" s="81">
        <v>44719</v>
      </c>
      <c r="E524" s="84" t="s">
        <v>2034</v>
      </c>
      <c r="F524" s="84" t="s">
        <v>381</v>
      </c>
      <c r="G524" s="83">
        <v>57</v>
      </c>
      <c r="H524" s="94">
        <v>25.3</v>
      </c>
      <c r="I524" s="93">
        <v>1442.1000000000001</v>
      </c>
      <c r="J524" s="58" t="s">
        <v>12</v>
      </c>
      <c r="K524" s="31" t="s">
        <v>1581</v>
      </c>
    </row>
    <row r="525" spans="2:11">
      <c r="B525" s="62" t="s">
        <v>25</v>
      </c>
      <c r="C525" s="61" t="s">
        <v>23</v>
      </c>
      <c r="D525" s="81">
        <v>44719</v>
      </c>
      <c r="E525" s="84" t="s">
        <v>2034</v>
      </c>
      <c r="F525" s="84" t="s">
        <v>381</v>
      </c>
      <c r="G525" s="83">
        <v>58</v>
      </c>
      <c r="H525" s="94">
        <v>25.3</v>
      </c>
      <c r="I525" s="93">
        <v>1467.4</v>
      </c>
      <c r="J525" s="58" t="s">
        <v>12</v>
      </c>
      <c r="K525" s="31" t="s">
        <v>1582</v>
      </c>
    </row>
    <row r="526" spans="2:11">
      <c r="B526" s="62" t="s">
        <v>25</v>
      </c>
      <c r="C526" s="61" t="s">
        <v>23</v>
      </c>
      <c r="D526" s="81">
        <v>44719</v>
      </c>
      <c r="E526" s="84" t="s">
        <v>2034</v>
      </c>
      <c r="F526" s="84" t="s">
        <v>381</v>
      </c>
      <c r="G526" s="83">
        <v>62</v>
      </c>
      <c r="H526" s="94">
        <v>25.3</v>
      </c>
      <c r="I526" s="93">
        <v>1568.6000000000001</v>
      </c>
      <c r="J526" s="58" t="s">
        <v>12</v>
      </c>
      <c r="K526" s="31" t="s">
        <v>1583</v>
      </c>
    </row>
    <row r="527" spans="2:11">
      <c r="B527" s="62" t="s">
        <v>25</v>
      </c>
      <c r="C527" s="61" t="s">
        <v>23</v>
      </c>
      <c r="D527" s="81">
        <v>44719</v>
      </c>
      <c r="E527" s="84" t="s">
        <v>2034</v>
      </c>
      <c r="F527" s="84" t="s">
        <v>381</v>
      </c>
      <c r="G527" s="83">
        <v>208</v>
      </c>
      <c r="H527" s="94">
        <v>25.3</v>
      </c>
      <c r="I527" s="93">
        <v>5262.4000000000005</v>
      </c>
      <c r="J527" s="58" t="s">
        <v>12</v>
      </c>
      <c r="K527" s="31" t="s">
        <v>1584</v>
      </c>
    </row>
    <row r="528" spans="2:11">
      <c r="B528" s="62" t="s">
        <v>25</v>
      </c>
      <c r="C528" s="61" t="s">
        <v>23</v>
      </c>
      <c r="D528" s="81">
        <v>44719</v>
      </c>
      <c r="E528" s="84" t="s">
        <v>2035</v>
      </c>
      <c r="F528" s="84" t="s">
        <v>381</v>
      </c>
      <c r="G528" s="83">
        <v>78</v>
      </c>
      <c r="H528" s="94">
        <v>25.3</v>
      </c>
      <c r="I528" s="93">
        <v>1973.4</v>
      </c>
      <c r="J528" s="58" t="s">
        <v>12</v>
      </c>
      <c r="K528" s="31" t="s">
        <v>1585</v>
      </c>
    </row>
    <row r="529" spans="2:11">
      <c r="B529" s="62" t="s">
        <v>25</v>
      </c>
      <c r="C529" s="61" t="s">
        <v>23</v>
      </c>
      <c r="D529" s="81">
        <v>44719</v>
      </c>
      <c r="E529" s="84" t="s">
        <v>2036</v>
      </c>
      <c r="F529" s="84" t="s">
        <v>381</v>
      </c>
      <c r="G529" s="83">
        <v>188</v>
      </c>
      <c r="H529" s="94">
        <v>25.3</v>
      </c>
      <c r="I529" s="93">
        <v>4756.4000000000005</v>
      </c>
      <c r="J529" s="58" t="s">
        <v>12</v>
      </c>
      <c r="K529" s="31" t="s">
        <v>1586</v>
      </c>
    </row>
    <row r="530" spans="2:11">
      <c r="B530" s="62" t="s">
        <v>25</v>
      </c>
      <c r="C530" s="61" t="s">
        <v>23</v>
      </c>
      <c r="D530" s="81">
        <v>44719</v>
      </c>
      <c r="E530" s="84" t="s">
        <v>2036</v>
      </c>
      <c r="F530" s="84" t="s">
        <v>381</v>
      </c>
      <c r="G530" s="83">
        <v>19</v>
      </c>
      <c r="H530" s="94">
        <v>25.3</v>
      </c>
      <c r="I530" s="93">
        <v>480.7</v>
      </c>
      <c r="J530" s="58" t="s">
        <v>12</v>
      </c>
      <c r="K530" s="31" t="s">
        <v>1587</v>
      </c>
    </row>
    <row r="531" spans="2:11">
      <c r="B531" s="62" t="s">
        <v>25</v>
      </c>
      <c r="C531" s="61" t="s">
        <v>23</v>
      </c>
      <c r="D531" s="81">
        <v>44719</v>
      </c>
      <c r="E531" s="84" t="s">
        <v>2037</v>
      </c>
      <c r="F531" s="84" t="s">
        <v>381</v>
      </c>
      <c r="G531" s="83">
        <v>72</v>
      </c>
      <c r="H531" s="94">
        <v>25.3</v>
      </c>
      <c r="I531" s="93">
        <v>1821.6000000000001</v>
      </c>
      <c r="J531" s="58" t="s">
        <v>12</v>
      </c>
      <c r="K531" s="31" t="s">
        <v>1588</v>
      </c>
    </row>
    <row r="532" spans="2:11">
      <c r="B532" s="62" t="s">
        <v>25</v>
      </c>
      <c r="C532" s="61" t="s">
        <v>23</v>
      </c>
      <c r="D532" s="81">
        <v>44719</v>
      </c>
      <c r="E532" s="84" t="s">
        <v>2038</v>
      </c>
      <c r="F532" s="84" t="s">
        <v>381</v>
      </c>
      <c r="G532" s="83">
        <v>57</v>
      </c>
      <c r="H532" s="94">
        <v>25.3</v>
      </c>
      <c r="I532" s="93">
        <v>1442.1000000000001</v>
      </c>
      <c r="J532" s="58" t="s">
        <v>12</v>
      </c>
      <c r="K532" s="31" t="s">
        <v>1589</v>
      </c>
    </row>
    <row r="533" spans="2:11">
      <c r="B533" s="62" t="s">
        <v>25</v>
      </c>
      <c r="C533" s="61" t="s">
        <v>23</v>
      </c>
      <c r="D533" s="81">
        <v>44719</v>
      </c>
      <c r="E533" s="84" t="s">
        <v>2039</v>
      </c>
      <c r="F533" s="84" t="s">
        <v>381</v>
      </c>
      <c r="G533" s="83">
        <v>57</v>
      </c>
      <c r="H533" s="94">
        <v>25.3</v>
      </c>
      <c r="I533" s="93">
        <v>1442.1000000000001</v>
      </c>
      <c r="J533" s="58" t="s">
        <v>12</v>
      </c>
      <c r="K533" s="31" t="s">
        <v>1590</v>
      </c>
    </row>
    <row r="534" spans="2:11">
      <c r="B534" s="62" t="s">
        <v>25</v>
      </c>
      <c r="C534" s="61" t="s">
        <v>23</v>
      </c>
      <c r="D534" s="81">
        <v>44719</v>
      </c>
      <c r="E534" s="84" t="s">
        <v>2039</v>
      </c>
      <c r="F534" s="84" t="s">
        <v>381</v>
      </c>
      <c r="G534" s="83">
        <v>12</v>
      </c>
      <c r="H534" s="94">
        <v>25.3</v>
      </c>
      <c r="I534" s="93">
        <v>303.60000000000002</v>
      </c>
      <c r="J534" s="58" t="s">
        <v>12</v>
      </c>
      <c r="K534" s="31" t="s">
        <v>1591</v>
      </c>
    </row>
    <row r="535" spans="2:11">
      <c r="B535" s="62" t="s">
        <v>25</v>
      </c>
      <c r="C535" s="61" t="s">
        <v>23</v>
      </c>
      <c r="D535" s="81">
        <v>44719</v>
      </c>
      <c r="E535" s="84" t="s">
        <v>2040</v>
      </c>
      <c r="F535" s="84" t="s">
        <v>381</v>
      </c>
      <c r="G535" s="83">
        <v>62</v>
      </c>
      <c r="H535" s="94">
        <v>25.3</v>
      </c>
      <c r="I535" s="93">
        <v>1568.6000000000001</v>
      </c>
      <c r="J535" s="58" t="s">
        <v>12</v>
      </c>
      <c r="K535" s="31" t="s">
        <v>1592</v>
      </c>
    </row>
    <row r="536" spans="2:11">
      <c r="B536" s="62" t="s">
        <v>25</v>
      </c>
      <c r="C536" s="61" t="s">
        <v>23</v>
      </c>
      <c r="D536" s="81">
        <v>44719</v>
      </c>
      <c r="E536" s="84" t="s">
        <v>2041</v>
      </c>
      <c r="F536" s="84" t="s">
        <v>381</v>
      </c>
      <c r="G536" s="83">
        <v>31</v>
      </c>
      <c r="H536" s="94">
        <v>25.3</v>
      </c>
      <c r="I536" s="93">
        <v>784.30000000000007</v>
      </c>
      <c r="J536" s="58" t="s">
        <v>12</v>
      </c>
      <c r="K536" s="31" t="s">
        <v>1593</v>
      </c>
    </row>
    <row r="537" spans="2:11">
      <c r="B537" s="62" t="s">
        <v>25</v>
      </c>
      <c r="C537" s="61" t="s">
        <v>23</v>
      </c>
      <c r="D537" s="81">
        <v>44719</v>
      </c>
      <c r="E537" s="84" t="s">
        <v>2041</v>
      </c>
      <c r="F537" s="84" t="s">
        <v>381</v>
      </c>
      <c r="G537" s="83">
        <v>31</v>
      </c>
      <c r="H537" s="94">
        <v>25.3</v>
      </c>
      <c r="I537" s="93">
        <v>784.30000000000007</v>
      </c>
      <c r="J537" s="58" t="s">
        <v>12</v>
      </c>
      <c r="K537" s="31" t="s">
        <v>1594</v>
      </c>
    </row>
    <row r="538" spans="2:11">
      <c r="B538" s="62" t="s">
        <v>25</v>
      </c>
      <c r="C538" s="61" t="s">
        <v>23</v>
      </c>
      <c r="D538" s="81">
        <v>44719</v>
      </c>
      <c r="E538" s="84" t="s">
        <v>2042</v>
      </c>
      <c r="F538" s="84" t="s">
        <v>381</v>
      </c>
      <c r="G538" s="83">
        <v>24</v>
      </c>
      <c r="H538" s="94">
        <v>25.3</v>
      </c>
      <c r="I538" s="93">
        <v>607.20000000000005</v>
      </c>
      <c r="J538" s="58" t="s">
        <v>12</v>
      </c>
      <c r="K538" s="31" t="s">
        <v>1595</v>
      </c>
    </row>
    <row r="539" spans="2:11">
      <c r="B539" s="62" t="s">
        <v>25</v>
      </c>
      <c r="C539" s="61" t="s">
        <v>23</v>
      </c>
      <c r="D539" s="81">
        <v>44719</v>
      </c>
      <c r="E539" s="84" t="s">
        <v>2042</v>
      </c>
      <c r="F539" s="84" t="s">
        <v>381</v>
      </c>
      <c r="G539" s="83">
        <v>38</v>
      </c>
      <c r="H539" s="94">
        <v>25.3</v>
      </c>
      <c r="I539" s="93">
        <v>961.4</v>
      </c>
      <c r="J539" s="58" t="s">
        <v>12</v>
      </c>
      <c r="K539" s="31" t="s">
        <v>1596</v>
      </c>
    </row>
    <row r="540" spans="2:11">
      <c r="B540" s="62" t="s">
        <v>25</v>
      </c>
      <c r="C540" s="61" t="s">
        <v>23</v>
      </c>
      <c r="D540" s="81">
        <v>44719</v>
      </c>
      <c r="E540" s="84" t="s">
        <v>2043</v>
      </c>
      <c r="F540" s="84" t="s">
        <v>381</v>
      </c>
      <c r="G540" s="83">
        <v>17</v>
      </c>
      <c r="H540" s="94">
        <v>25.3</v>
      </c>
      <c r="I540" s="93">
        <v>430.1</v>
      </c>
      <c r="J540" s="58" t="s">
        <v>12</v>
      </c>
      <c r="K540" s="31" t="s">
        <v>1597</v>
      </c>
    </row>
    <row r="541" spans="2:11">
      <c r="B541" s="62" t="s">
        <v>25</v>
      </c>
      <c r="C541" s="61" t="s">
        <v>23</v>
      </c>
      <c r="D541" s="81">
        <v>44719</v>
      </c>
      <c r="E541" s="84" t="s">
        <v>2043</v>
      </c>
      <c r="F541" s="84" t="s">
        <v>381</v>
      </c>
      <c r="G541" s="83">
        <v>66</v>
      </c>
      <c r="H541" s="94">
        <v>25.3</v>
      </c>
      <c r="I541" s="93">
        <v>1669.8</v>
      </c>
      <c r="J541" s="58" t="s">
        <v>12</v>
      </c>
      <c r="K541" s="31" t="s">
        <v>1598</v>
      </c>
    </row>
    <row r="542" spans="2:11">
      <c r="B542" s="62" t="s">
        <v>25</v>
      </c>
      <c r="C542" s="61" t="s">
        <v>23</v>
      </c>
      <c r="D542" s="81">
        <v>44719</v>
      </c>
      <c r="E542" s="84" t="s">
        <v>2044</v>
      </c>
      <c r="F542" s="84" t="s">
        <v>381</v>
      </c>
      <c r="G542" s="83">
        <v>38</v>
      </c>
      <c r="H542" s="94">
        <v>25.3</v>
      </c>
      <c r="I542" s="93">
        <v>961.4</v>
      </c>
      <c r="J542" s="58" t="s">
        <v>12</v>
      </c>
      <c r="K542" s="31" t="s">
        <v>1599</v>
      </c>
    </row>
    <row r="543" spans="2:11">
      <c r="B543" s="62" t="s">
        <v>25</v>
      </c>
      <c r="C543" s="61" t="s">
        <v>23</v>
      </c>
      <c r="D543" s="81">
        <v>44719</v>
      </c>
      <c r="E543" s="84" t="s">
        <v>2044</v>
      </c>
      <c r="F543" s="84" t="s">
        <v>381</v>
      </c>
      <c r="G543" s="83">
        <v>17</v>
      </c>
      <c r="H543" s="94">
        <v>25.3</v>
      </c>
      <c r="I543" s="93">
        <v>430.1</v>
      </c>
      <c r="J543" s="58" t="s">
        <v>12</v>
      </c>
      <c r="K543" s="31" t="s">
        <v>1600</v>
      </c>
    </row>
    <row r="544" spans="2:11">
      <c r="B544" s="62" t="s">
        <v>25</v>
      </c>
      <c r="C544" s="61" t="s">
        <v>23</v>
      </c>
      <c r="D544" s="81">
        <v>44719</v>
      </c>
      <c r="E544" s="84" t="s">
        <v>2045</v>
      </c>
      <c r="F544" s="84" t="s">
        <v>381</v>
      </c>
      <c r="G544" s="83">
        <v>24</v>
      </c>
      <c r="H544" s="94">
        <v>25.3</v>
      </c>
      <c r="I544" s="93">
        <v>607.20000000000005</v>
      </c>
      <c r="J544" s="58" t="s">
        <v>12</v>
      </c>
      <c r="K544" s="31" t="s">
        <v>1601</v>
      </c>
    </row>
    <row r="545" spans="2:11">
      <c r="B545" s="62" t="s">
        <v>25</v>
      </c>
      <c r="C545" s="61" t="s">
        <v>23</v>
      </c>
      <c r="D545" s="81">
        <v>44719</v>
      </c>
      <c r="E545" s="84" t="s">
        <v>2045</v>
      </c>
      <c r="F545" s="84" t="s">
        <v>381</v>
      </c>
      <c r="G545" s="83">
        <v>136</v>
      </c>
      <c r="H545" s="94">
        <v>25.3</v>
      </c>
      <c r="I545" s="93">
        <v>3440.8</v>
      </c>
      <c r="J545" s="58" t="s">
        <v>12</v>
      </c>
      <c r="K545" s="31" t="s">
        <v>1602</v>
      </c>
    </row>
    <row r="546" spans="2:11">
      <c r="B546" s="62" t="s">
        <v>25</v>
      </c>
      <c r="C546" s="61" t="s">
        <v>23</v>
      </c>
      <c r="D546" s="81">
        <v>44719</v>
      </c>
      <c r="E546" s="84" t="s">
        <v>2046</v>
      </c>
      <c r="F546" s="84" t="s">
        <v>381</v>
      </c>
      <c r="G546" s="83">
        <v>94</v>
      </c>
      <c r="H546" s="94">
        <v>25.3</v>
      </c>
      <c r="I546" s="93">
        <v>2378.2000000000003</v>
      </c>
      <c r="J546" s="58" t="s">
        <v>12</v>
      </c>
      <c r="K546" s="31" t="s">
        <v>1603</v>
      </c>
    </row>
    <row r="547" spans="2:11">
      <c r="B547" s="62" t="s">
        <v>25</v>
      </c>
      <c r="C547" s="61" t="s">
        <v>23</v>
      </c>
      <c r="D547" s="81">
        <v>44719</v>
      </c>
      <c r="E547" s="84" t="s">
        <v>2047</v>
      </c>
      <c r="F547" s="84" t="s">
        <v>381</v>
      </c>
      <c r="G547" s="83">
        <v>32</v>
      </c>
      <c r="H547" s="94">
        <v>25.3</v>
      </c>
      <c r="I547" s="93">
        <v>809.6</v>
      </c>
      <c r="J547" s="58" t="s">
        <v>12</v>
      </c>
      <c r="K547" s="31" t="s">
        <v>1604</v>
      </c>
    </row>
    <row r="548" spans="2:11">
      <c r="B548" s="62" t="s">
        <v>25</v>
      </c>
      <c r="C548" s="61" t="s">
        <v>23</v>
      </c>
      <c r="D548" s="81">
        <v>44719</v>
      </c>
      <c r="E548" s="84" t="s">
        <v>2047</v>
      </c>
      <c r="F548" s="84" t="s">
        <v>381</v>
      </c>
      <c r="G548" s="83">
        <v>25</v>
      </c>
      <c r="H548" s="94">
        <v>25.3</v>
      </c>
      <c r="I548" s="93">
        <v>632.5</v>
      </c>
      <c r="J548" s="58" t="s">
        <v>12</v>
      </c>
      <c r="K548" s="31" t="s">
        <v>1605</v>
      </c>
    </row>
    <row r="549" spans="2:11">
      <c r="B549" s="62" t="s">
        <v>25</v>
      </c>
      <c r="C549" s="61" t="s">
        <v>23</v>
      </c>
      <c r="D549" s="81">
        <v>44719</v>
      </c>
      <c r="E549" s="84" t="s">
        <v>2048</v>
      </c>
      <c r="F549" s="84" t="s">
        <v>381</v>
      </c>
      <c r="G549" s="83">
        <v>57</v>
      </c>
      <c r="H549" s="94">
        <v>25.3</v>
      </c>
      <c r="I549" s="93">
        <v>1442.1000000000001</v>
      </c>
      <c r="J549" s="58" t="s">
        <v>12</v>
      </c>
      <c r="K549" s="31" t="s">
        <v>1606</v>
      </c>
    </row>
    <row r="550" spans="2:11">
      <c r="B550" s="62" t="s">
        <v>25</v>
      </c>
      <c r="C550" s="61" t="s">
        <v>23</v>
      </c>
      <c r="D550" s="81">
        <v>44719</v>
      </c>
      <c r="E550" s="84" t="s">
        <v>2049</v>
      </c>
      <c r="F550" s="84" t="s">
        <v>381</v>
      </c>
      <c r="G550" s="83">
        <v>40</v>
      </c>
      <c r="H550" s="94">
        <v>25.3</v>
      </c>
      <c r="I550" s="93">
        <v>1012</v>
      </c>
      <c r="J550" s="58" t="s">
        <v>12</v>
      </c>
      <c r="K550" s="31" t="s">
        <v>1607</v>
      </c>
    </row>
    <row r="551" spans="2:11">
      <c r="B551" s="62" t="s">
        <v>25</v>
      </c>
      <c r="C551" s="61" t="s">
        <v>23</v>
      </c>
      <c r="D551" s="81">
        <v>44719</v>
      </c>
      <c r="E551" s="84" t="s">
        <v>2049</v>
      </c>
      <c r="F551" s="84" t="s">
        <v>381</v>
      </c>
      <c r="G551" s="83">
        <v>17</v>
      </c>
      <c r="H551" s="94">
        <v>25.3</v>
      </c>
      <c r="I551" s="93">
        <v>430.1</v>
      </c>
      <c r="J551" s="58" t="s">
        <v>12</v>
      </c>
      <c r="K551" s="31" t="s">
        <v>1608</v>
      </c>
    </row>
    <row r="552" spans="2:11">
      <c r="B552" s="62" t="s">
        <v>25</v>
      </c>
      <c r="C552" s="61" t="s">
        <v>23</v>
      </c>
      <c r="D552" s="81">
        <v>44719</v>
      </c>
      <c r="E552" s="84" t="s">
        <v>2050</v>
      </c>
      <c r="F552" s="84" t="s">
        <v>381</v>
      </c>
      <c r="G552" s="83">
        <v>57</v>
      </c>
      <c r="H552" s="94">
        <v>25.3</v>
      </c>
      <c r="I552" s="93">
        <v>1442.1000000000001</v>
      </c>
      <c r="J552" s="58" t="s">
        <v>12</v>
      </c>
      <c r="K552" s="31" t="s">
        <v>1609</v>
      </c>
    </row>
    <row r="553" spans="2:11">
      <c r="B553" s="62" t="s">
        <v>25</v>
      </c>
      <c r="C553" s="61" t="s">
        <v>23</v>
      </c>
      <c r="D553" s="81">
        <v>44719</v>
      </c>
      <c r="E553" s="84" t="s">
        <v>2051</v>
      </c>
      <c r="F553" s="84" t="s">
        <v>381</v>
      </c>
      <c r="G553" s="83">
        <v>35</v>
      </c>
      <c r="H553" s="94">
        <v>25.3</v>
      </c>
      <c r="I553" s="93">
        <v>885.5</v>
      </c>
      <c r="J553" s="58" t="s">
        <v>12</v>
      </c>
      <c r="K553" s="31" t="s">
        <v>1610</v>
      </c>
    </row>
    <row r="554" spans="2:11">
      <c r="B554" s="62" t="s">
        <v>25</v>
      </c>
      <c r="C554" s="61" t="s">
        <v>23</v>
      </c>
      <c r="D554" s="81">
        <v>44719</v>
      </c>
      <c r="E554" s="84" t="s">
        <v>2051</v>
      </c>
      <c r="F554" s="84" t="s">
        <v>381</v>
      </c>
      <c r="G554" s="83">
        <v>22</v>
      </c>
      <c r="H554" s="94">
        <v>25.3</v>
      </c>
      <c r="I554" s="93">
        <v>556.6</v>
      </c>
      <c r="J554" s="58" t="s">
        <v>12</v>
      </c>
      <c r="K554" s="31" t="s">
        <v>1611</v>
      </c>
    </row>
    <row r="555" spans="2:11">
      <c r="B555" s="62" t="s">
        <v>25</v>
      </c>
      <c r="C555" s="61" t="s">
        <v>23</v>
      </c>
      <c r="D555" s="81">
        <v>44719</v>
      </c>
      <c r="E555" s="84" t="s">
        <v>2052</v>
      </c>
      <c r="F555" s="84" t="s">
        <v>381</v>
      </c>
      <c r="G555" s="83">
        <v>56</v>
      </c>
      <c r="H555" s="94">
        <v>25.3</v>
      </c>
      <c r="I555" s="93">
        <v>1416.8</v>
      </c>
      <c r="J555" s="58" t="s">
        <v>12</v>
      </c>
      <c r="K555" s="31" t="s">
        <v>1612</v>
      </c>
    </row>
    <row r="556" spans="2:11">
      <c r="B556" s="62" t="s">
        <v>25</v>
      </c>
      <c r="C556" s="61" t="s">
        <v>23</v>
      </c>
      <c r="D556" s="81">
        <v>44719</v>
      </c>
      <c r="E556" s="84" t="s">
        <v>2052</v>
      </c>
      <c r="F556" s="84" t="s">
        <v>381</v>
      </c>
      <c r="G556" s="83">
        <v>50</v>
      </c>
      <c r="H556" s="94">
        <v>25.3</v>
      </c>
      <c r="I556" s="93">
        <v>1265</v>
      </c>
      <c r="J556" s="58" t="s">
        <v>12</v>
      </c>
      <c r="K556" s="31" t="s">
        <v>1613</v>
      </c>
    </row>
    <row r="557" spans="2:11">
      <c r="B557" s="62" t="s">
        <v>25</v>
      </c>
      <c r="C557" s="61" t="s">
        <v>23</v>
      </c>
      <c r="D557" s="81">
        <v>44719</v>
      </c>
      <c r="E557" s="84" t="s">
        <v>2053</v>
      </c>
      <c r="F557" s="84" t="s">
        <v>381</v>
      </c>
      <c r="G557" s="83">
        <v>64</v>
      </c>
      <c r="H557" s="94">
        <v>25.3</v>
      </c>
      <c r="I557" s="93">
        <v>1619.2</v>
      </c>
      <c r="J557" s="58" t="s">
        <v>12</v>
      </c>
      <c r="K557" s="31" t="s">
        <v>1614</v>
      </c>
    </row>
    <row r="558" spans="2:11">
      <c r="B558" s="62" t="s">
        <v>25</v>
      </c>
      <c r="C558" s="61" t="s">
        <v>23</v>
      </c>
      <c r="D558" s="81">
        <v>44719</v>
      </c>
      <c r="E558" s="84" t="s">
        <v>2054</v>
      </c>
      <c r="F558" s="84" t="s">
        <v>381</v>
      </c>
      <c r="G558" s="83">
        <v>9</v>
      </c>
      <c r="H558" s="94">
        <v>25.3</v>
      </c>
      <c r="I558" s="93">
        <v>227.70000000000002</v>
      </c>
      <c r="J558" s="58" t="s">
        <v>12</v>
      </c>
      <c r="K558" s="31" t="s">
        <v>1615</v>
      </c>
    </row>
    <row r="559" spans="2:11">
      <c r="B559" s="62" t="s">
        <v>25</v>
      </c>
      <c r="C559" s="61" t="s">
        <v>23</v>
      </c>
      <c r="D559" s="81">
        <v>44719</v>
      </c>
      <c r="E559" s="84" t="s">
        <v>2054</v>
      </c>
      <c r="F559" s="84" t="s">
        <v>381</v>
      </c>
      <c r="G559" s="83">
        <v>55</v>
      </c>
      <c r="H559" s="94">
        <v>25.3</v>
      </c>
      <c r="I559" s="93">
        <v>1391.5</v>
      </c>
      <c r="J559" s="58" t="s">
        <v>12</v>
      </c>
      <c r="K559" s="31" t="s">
        <v>1616</v>
      </c>
    </row>
    <row r="560" spans="2:11">
      <c r="B560" s="62" t="s">
        <v>25</v>
      </c>
      <c r="C560" s="61" t="s">
        <v>23</v>
      </c>
      <c r="D560" s="81">
        <v>44719</v>
      </c>
      <c r="E560" s="84" t="s">
        <v>2055</v>
      </c>
      <c r="F560" s="84" t="s">
        <v>381</v>
      </c>
      <c r="G560" s="83">
        <v>92</v>
      </c>
      <c r="H560" s="94">
        <v>25.3</v>
      </c>
      <c r="I560" s="93">
        <v>2327.6</v>
      </c>
      <c r="J560" s="58" t="s">
        <v>12</v>
      </c>
      <c r="K560" s="31" t="s">
        <v>1617</v>
      </c>
    </row>
    <row r="561" spans="2:11">
      <c r="B561" s="62" t="s">
        <v>25</v>
      </c>
      <c r="C561" s="61" t="s">
        <v>23</v>
      </c>
      <c r="D561" s="81">
        <v>44719</v>
      </c>
      <c r="E561" s="84" t="s">
        <v>2056</v>
      </c>
      <c r="F561" s="84" t="s">
        <v>381</v>
      </c>
      <c r="G561" s="83">
        <v>11</v>
      </c>
      <c r="H561" s="94">
        <v>25.3</v>
      </c>
      <c r="I561" s="93">
        <v>278.3</v>
      </c>
      <c r="J561" s="58" t="s">
        <v>12</v>
      </c>
      <c r="K561" s="31" t="s">
        <v>1618</v>
      </c>
    </row>
    <row r="562" spans="2:11">
      <c r="B562" s="62" t="s">
        <v>25</v>
      </c>
      <c r="C562" s="61" t="s">
        <v>23</v>
      </c>
      <c r="D562" s="81">
        <v>44719</v>
      </c>
      <c r="E562" s="84" t="s">
        <v>2056</v>
      </c>
      <c r="F562" s="84" t="s">
        <v>381</v>
      </c>
      <c r="G562" s="83">
        <v>72</v>
      </c>
      <c r="H562" s="94">
        <v>25.3</v>
      </c>
      <c r="I562" s="93">
        <v>1821.6000000000001</v>
      </c>
      <c r="J562" s="58" t="s">
        <v>12</v>
      </c>
      <c r="K562" s="31" t="s">
        <v>1619</v>
      </c>
    </row>
    <row r="563" spans="2:11">
      <c r="B563" s="62" t="s">
        <v>25</v>
      </c>
      <c r="C563" s="61" t="s">
        <v>23</v>
      </c>
      <c r="D563" s="81">
        <v>44719</v>
      </c>
      <c r="E563" s="84" t="s">
        <v>2056</v>
      </c>
      <c r="F563" s="84" t="s">
        <v>381</v>
      </c>
      <c r="G563" s="83">
        <v>229</v>
      </c>
      <c r="H563" s="94">
        <v>25.3</v>
      </c>
      <c r="I563" s="93">
        <v>5793.7</v>
      </c>
      <c r="J563" s="58" t="s">
        <v>12</v>
      </c>
      <c r="K563" s="31" t="s">
        <v>1620</v>
      </c>
    </row>
    <row r="564" spans="2:11">
      <c r="B564" s="62" t="s">
        <v>25</v>
      </c>
      <c r="C564" s="61" t="s">
        <v>23</v>
      </c>
      <c r="D564" s="81">
        <v>44719</v>
      </c>
      <c r="E564" s="84" t="s">
        <v>2057</v>
      </c>
      <c r="F564" s="84" t="s">
        <v>381</v>
      </c>
      <c r="G564" s="83">
        <v>52</v>
      </c>
      <c r="H564" s="94">
        <v>25.3</v>
      </c>
      <c r="I564" s="93">
        <v>1315.6000000000001</v>
      </c>
      <c r="J564" s="58" t="s">
        <v>12</v>
      </c>
      <c r="K564" s="31" t="s">
        <v>1621</v>
      </c>
    </row>
    <row r="565" spans="2:11">
      <c r="B565" s="62" t="s">
        <v>25</v>
      </c>
      <c r="C565" s="61" t="s">
        <v>23</v>
      </c>
      <c r="D565" s="81">
        <v>44719</v>
      </c>
      <c r="E565" s="84" t="s">
        <v>2058</v>
      </c>
      <c r="F565" s="84" t="s">
        <v>381</v>
      </c>
      <c r="G565" s="83">
        <v>78</v>
      </c>
      <c r="H565" s="94">
        <v>25.3</v>
      </c>
      <c r="I565" s="93">
        <v>1973.4</v>
      </c>
      <c r="J565" s="58" t="s">
        <v>12</v>
      </c>
      <c r="K565" s="31" t="s">
        <v>1622</v>
      </c>
    </row>
    <row r="566" spans="2:11">
      <c r="B566" s="62" t="s">
        <v>25</v>
      </c>
      <c r="C566" s="61" t="s">
        <v>23</v>
      </c>
      <c r="D566" s="81">
        <v>44719</v>
      </c>
      <c r="E566" s="84" t="s">
        <v>2059</v>
      </c>
      <c r="F566" s="84" t="s">
        <v>381</v>
      </c>
      <c r="G566" s="83">
        <v>59</v>
      </c>
      <c r="H566" s="94">
        <v>25.3</v>
      </c>
      <c r="I566" s="93">
        <v>1492.7</v>
      </c>
      <c r="J566" s="58" t="s">
        <v>12</v>
      </c>
      <c r="K566" s="31" t="s">
        <v>1623</v>
      </c>
    </row>
    <row r="567" spans="2:11">
      <c r="B567" s="62" t="s">
        <v>25</v>
      </c>
      <c r="C567" s="61" t="s">
        <v>23</v>
      </c>
      <c r="D567" s="81">
        <v>44719</v>
      </c>
      <c r="E567" s="84" t="s">
        <v>2060</v>
      </c>
      <c r="F567" s="84" t="s">
        <v>381</v>
      </c>
      <c r="G567" s="83">
        <v>5</v>
      </c>
      <c r="H567" s="94">
        <v>25.3</v>
      </c>
      <c r="I567" s="93">
        <v>126.5</v>
      </c>
      <c r="J567" s="58" t="s">
        <v>12</v>
      </c>
      <c r="K567" s="31" t="s">
        <v>1624</v>
      </c>
    </row>
    <row r="568" spans="2:11">
      <c r="B568" s="62" t="s">
        <v>25</v>
      </c>
      <c r="C568" s="61" t="s">
        <v>23</v>
      </c>
      <c r="D568" s="81">
        <v>44719</v>
      </c>
      <c r="E568" s="84" t="s">
        <v>2060</v>
      </c>
      <c r="F568" s="84" t="s">
        <v>381</v>
      </c>
      <c r="G568" s="83">
        <v>79</v>
      </c>
      <c r="H568" s="94">
        <v>25.3</v>
      </c>
      <c r="I568" s="93">
        <v>1998.7</v>
      </c>
      <c r="J568" s="58" t="s">
        <v>12</v>
      </c>
      <c r="K568" s="31" t="s">
        <v>1625</v>
      </c>
    </row>
    <row r="569" spans="2:11">
      <c r="B569" s="62" t="s">
        <v>25</v>
      </c>
      <c r="C569" s="61" t="s">
        <v>23</v>
      </c>
      <c r="D569" s="81">
        <v>44719</v>
      </c>
      <c r="E569" s="84" t="s">
        <v>2061</v>
      </c>
      <c r="F569" s="84" t="s">
        <v>381</v>
      </c>
      <c r="G569" s="83">
        <v>26</v>
      </c>
      <c r="H569" s="94">
        <v>25.3</v>
      </c>
      <c r="I569" s="93">
        <v>657.80000000000007</v>
      </c>
      <c r="J569" s="58" t="s">
        <v>12</v>
      </c>
      <c r="K569" s="31" t="s">
        <v>1626</v>
      </c>
    </row>
    <row r="570" spans="2:11">
      <c r="B570" s="62" t="s">
        <v>25</v>
      </c>
      <c r="C570" s="61" t="s">
        <v>23</v>
      </c>
      <c r="D570" s="81">
        <v>44719</v>
      </c>
      <c r="E570" s="84" t="s">
        <v>2061</v>
      </c>
      <c r="F570" s="84" t="s">
        <v>381</v>
      </c>
      <c r="G570" s="83">
        <v>58</v>
      </c>
      <c r="H570" s="94">
        <v>25.3</v>
      </c>
      <c r="I570" s="93">
        <v>1467.4</v>
      </c>
      <c r="J570" s="58" t="s">
        <v>12</v>
      </c>
      <c r="K570" s="31" t="s">
        <v>1627</v>
      </c>
    </row>
    <row r="571" spans="2:11">
      <c r="B571" s="62" t="s">
        <v>25</v>
      </c>
      <c r="C571" s="61" t="s">
        <v>23</v>
      </c>
      <c r="D571" s="81">
        <v>44719</v>
      </c>
      <c r="E571" s="84" t="s">
        <v>2062</v>
      </c>
      <c r="F571" s="84" t="s">
        <v>381</v>
      </c>
      <c r="G571" s="83">
        <v>157</v>
      </c>
      <c r="H571" s="94">
        <v>25.3</v>
      </c>
      <c r="I571" s="93">
        <v>3972.1</v>
      </c>
      <c r="J571" s="58" t="s">
        <v>12</v>
      </c>
      <c r="K571" s="31" t="s">
        <v>1628</v>
      </c>
    </row>
    <row r="572" spans="2:11">
      <c r="B572" s="62" t="s">
        <v>25</v>
      </c>
      <c r="C572" s="61" t="s">
        <v>23</v>
      </c>
      <c r="D572" s="81">
        <v>44719</v>
      </c>
      <c r="E572" s="84" t="s">
        <v>2062</v>
      </c>
      <c r="F572" s="84" t="s">
        <v>381</v>
      </c>
      <c r="G572" s="83">
        <v>163</v>
      </c>
      <c r="H572" s="94">
        <v>25.35</v>
      </c>
      <c r="I572" s="93">
        <v>4132.05</v>
      </c>
      <c r="J572" s="58" t="s">
        <v>12</v>
      </c>
      <c r="K572" s="31" t="s">
        <v>1629</v>
      </c>
    </row>
    <row r="573" spans="2:11">
      <c r="B573" s="62" t="s">
        <v>25</v>
      </c>
      <c r="C573" s="61" t="s">
        <v>23</v>
      </c>
      <c r="D573" s="81">
        <v>44719</v>
      </c>
      <c r="E573" s="84" t="s">
        <v>2063</v>
      </c>
      <c r="F573" s="84" t="s">
        <v>381</v>
      </c>
      <c r="G573" s="83">
        <v>92</v>
      </c>
      <c r="H573" s="94">
        <v>25.3</v>
      </c>
      <c r="I573" s="93">
        <v>2327.6</v>
      </c>
      <c r="J573" s="58" t="s">
        <v>12</v>
      </c>
      <c r="K573" s="31" t="s">
        <v>1630</v>
      </c>
    </row>
    <row r="574" spans="2:11">
      <c r="B574" s="62" t="s">
        <v>25</v>
      </c>
      <c r="C574" s="61" t="s">
        <v>23</v>
      </c>
      <c r="D574" s="81">
        <v>44719</v>
      </c>
      <c r="E574" s="84" t="s">
        <v>2064</v>
      </c>
      <c r="F574" s="84" t="s">
        <v>381</v>
      </c>
      <c r="G574" s="83">
        <v>121</v>
      </c>
      <c r="H574" s="94">
        <v>25.3</v>
      </c>
      <c r="I574" s="93">
        <v>3061.3</v>
      </c>
      <c r="J574" s="58" t="s">
        <v>12</v>
      </c>
      <c r="K574" s="31" t="s">
        <v>1631</v>
      </c>
    </row>
    <row r="575" spans="2:11">
      <c r="B575" s="62" t="s">
        <v>25</v>
      </c>
      <c r="C575" s="61" t="s">
        <v>23</v>
      </c>
      <c r="D575" s="81">
        <v>44719</v>
      </c>
      <c r="E575" s="84" t="s">
        <v>2064</v>
      </c>
      <c r="F575" s="84" t="s">
        <v>381</v>
      </c>
      <c r="G575" s="83">
        <v>107</v>
      </c>
      <c r="H575" s="94">
        <v>25.35</v>
      </c>
      <c r="I575" s="93">
        <v>2712.4500000000003</v>
      </c>
      <c r="J575" s="58" t="s">
        <v>12</v>
      </c>
      <c r="K575" s="31" t="s">
        <v>1632</v>
      </c>
    </row>
    <row r="576" spans="2:11">
      <c r="B576" s="62" t="s">
        <v>25</v>
      </c>
      <c r="C576" s="61" t="s">
        <v>23</v>
      </c>
      <c r="D576" s="81">
        <v>44719</v>
      </c>
      <c r="E576" s="84" t="s">
        <v>2065</v>
      </c>
      <c r="F576" s="84" t="s">
        <v>381</v>
      </c>
      <c r="G576" s="83">
        <v>143</v>
      </c>
      <c r="H576" s="94">
        <v>25.3</v>
      </c>
      <c r="I576" s="93">
        <v>3617.9</v>
      </c>
      <c r="J576" s="58" t="s">
        <v>12</v>
      </c>
      <c r="K576" s="31" t="s">
        <v>1633</v>
      </c>
    </row>
    <row r="577" spans="2:11">
      <c r="B577" s="62" t="s">
        <v>25</v>
      </c>
      <c r="C577" s="61" t="s">
        <v>23</v>
      </c>
      <c r="D577" s="81">
        <v>44719</v>
      </c>
      <c r="E577" s="84" t="s">
        <v>2065</v>
      </c>
      <c r="F577" s="84" t="s">
        <v>381</v>
      </c>
      <c r="G577" s="83">
        <v>126</v>
      </c>
      <c r="H577" s="94">
        <v>25.35</v>
      </c>
      <c r="I577" s="93">
        <v>3194.1000000000004</v>
      </c>
      <c r="J577" s="58" t="s">
        <v>12</v>
      </c>
      <c r="K577" s="31" t="s">
        <v>1634</v>
      </c>
    </row>
    <row r="578" spans="2:11">
      <c r="B578" s="62" t="s">
        <v>25</v>
      </c>
      <c r="C578" s="61" t="s">
        <v>23</v>
      </c>
      <c r="D578" s="81">
        <v>44719</v>
      </c>
      <c r="E578" s="84" t="s">
        <v>2065</v>
      </c>
      <c r="F578" s="84" t="s">
        <v>381</v>
      </c>
      <c r="G578" s="83">
        <v>11</v>
      </c>
      <c r="H578" s="94">
        <v>25.35</v>
      </c>
      <c r="I578" s="93">
        <v>278.85000000000002</v>
      </c>
      <c r="J578" s="58" t="s">
        <v>12</v>
      </c>
      <c r="K578" s="31" t="s">
        <v>1635</v>
      </c>
    </row>
    <row r="579" spans="2:11">
      <c r="B579" s="62" t="s">
        <v>25</v>
      </c>
      <c r="C579" s="61" t="s">
        <v>23</v>
      </c>
      <c r="D579" s="81">
        <v>44719</v>
      </c>
      <c r="E579" s="84" t="s">
        <v>2066</v>
      </c>
      <c r="F579" s="84" t="s">
        <v>381</v>
      </c>
      <c r="G579" s="83">
        <v>48</v>
      </c>
      <c r="H579" s="94">
        <v>25.3</v>
      </c>
      <c r="I579" s="93">
        <v>1214.4000000000001</v>
      </c>
      <c r="J579" s="58" t="s">
        <v>12</v>
      </c>
      <c r="K579" s="31" t="s">
        <v>1636</v>
      </c>
    </row>
    <row r="580" spans="2:11">
      <c r="B580" s="62" t="s">
        <v>25</v>
      </c>
      <c r="C580" s="61" t="s">
        <v>23</v>
      </c>
      <c r="D580" s="81">
        <v>44719</v>
      </c>
      <c r="E580" s="84" t="s">
        <v>2066</v>
      </c>
      <c r="F580" s="84" t="s">
        <v>381</v>
      </c>
      <c r="G580" s="83">
        <v>72</v>
      </c>
      <c r="H580" s="94">
        <v>25.3</v>
      </c>
      <c r="I580" s="93">
        <v>1821.6000000000001</v>
      </c>
      <c r="J580" s="58" t="s">
        <v>12</v>
      </c>
      <c r="K580" s="31" t="s">
        <v>1637</v>
      </c>
    </row>
    <row r="581" spans="2:11">
      <c r="B581" s="62" t="s">
        <v>25</v>
      </c>
      <c r="C581" s="61" t="s">
        <v>23</v>
      </c>
      <c r="D581" s="81">
        <v>44719</v>
      </c>
      <c r="E581" s="84" t="s">
        <v>2067</v>
      </c>
      <c r="F581" s="84" t="s">
        <v>381</v>
      </c>
      <c r="G581" s="83">
        <v>41</v>
      </c>
      <c r="H581" s="94">
        <v>25.3</v>
      </c>
      <c r="I581" s="93">
        <v>1037.3</v>
      </c>
      <c r="J581" s="58" t="s">
        <v>12</v>
      </c>
      <c r="K581" s="31" t="s">
        <v>1638</v>
      </c>
    </row>
    <row r="582" spans="2:11">
      <c r="B582" s="62" t="s">
        <v>25</v>
      </c>
      <c r="C582" s="61" t="s">
        <v>23</v>
      </c>
      <c r="D582" s="81">
        <v>44719</v>
      </c>
      <c r="E582" s="84" t="s">
        <v>2067</v>
      </c>
      <c r="F582" s="84" t="s">
        <v>381</v>
      </c>
      <c r="G582" s="83">
        <v>29</v>
      </c>
      <c r="H582" s="94">
        <v>25.3</v>
      </c>
      <c r="I582" s="93">
        <v>733.7</v>
      </c>
      <c r="J582" s="58" t="s">
        <v>12</v>
      </c>
      <c r="K582" s="31" t="s">
        <v>1639</v>
      </c>
    </row>
    <row r="583" spans="2:11">
      <c r="B583" s="62" t="s">
        <v>25</v>
      </c>
      <c r="C583" s="61" t="s">
        <v>23</v>
      </c>
      <c r="D583" s="81">
        <v>44719</v>
      </c>
      <c r="E583" s="84" t="s">
        <v>2068</v>
      </c>
      <c r="F583" s="84" t="s">
        <v>381</v>
      </c>
      <c r="G583" s="83">
        <v>118</v>
      </c>
      <c r="H583" s="94">
        <v>25.35</v>
      </c>
      <c r="I583" s="93">
        <v>2991.3</v>
      </c>
      <c r="J583" s="58" t="s">
        <v>12</v>
      </c>
      <c r="K583" s="31" t="s">
        <v>1640</v>
      </c>
    </row>
    <row r="584" spans="2:11">
      <c r="B584" s="62" t="s">
        <v>25</v>
      </c>
      <c r="C584" s="61" t="s">
        <v>23</v>
      </c>
      <c r="D584" s="81">
        <v>44719</v>
      </c>
      <c r="E584" s="84" t="s">
        <v>2068</v>
      </c>
      <c r="F584" s="84" t="s">
        <v>381</v>
      </c>
      <c r="G584" s="83">
        <v>118</v>
      </c>
      <c r="H584" s="94">
        <v>25.3</v>
      </c>
      <c r="I584" s="93">
        <v>2985.4</v>
      </c>
      <c r="J584" s="58" t="s">
        <v>12</v>
      </c>
      <c r="K584" s="31" t="s">
        <v>1641</v>
      </c>
    </row>
    <row r="585" spans="2:11">
      <c r="B585" s="62" t="s">
        <v>25</v>
      </c>
      <c r="C585" s="61" t="s">
        <v>23</v>
      </c>
      <c r="D585" s="81">
        <v>44719</v>
      </c>
      <c r="E585" s="84" t="s">
        <v>2069</v>
      </c>
      <c r="F585" s="84" t="s">
        <v>381</v>
      </c>
      <c r="G585" s="83">
        <v>90</v>
      </c>
      <c r="H585" s="94">
        <v>25.3</v>
      </c>
      <c r="I585" s="93">
        <v>2277</v>
      </c>
      <c r="J585" s="58" t="s">
        <v>12</v>
      </c>
      <c r="K585" s="31" t="s">
        <v>1642</v>
      </c>
    </row>
    <row r="586" spans="2:11">
      <c r="B586" s="62" t="s">
        <v>25</v>
      </c>
      <c r="C586" s="61" t="s">
        <v>23</v>
      </c>
      <c r="D586" s="81">
        <v>44719</v>
      </c>
      <c r="E586" s="84" t="s">
        <v>2070</v>
      </c>
      <c r="F586" s="84" t="s">
        <v>381</v>
      </c>
      <c r="G586" s="83">
        <v>103</v>
      </c>
      <c r="H586" s="94">
        <v>25.3</v>
      </c>
      <c r="I586" s="93">
        <v>2605.9</v>
      </c>
      <c r="J586" s="58" t="s">
        <v>12</v>
      </c>
      <c r="K586" s="31" t="s">
        <v>1643</v>
      </c>
    </row>
    <row r="587" spans="2:11">
      <c r="B587" s="62" t="s">
        <v>25</v>
      </c>
      <c r="C587" s="61" t="s">
        <v>23</v>
      </c>
      <c r="D587" s="81">
        <v>44719</v>
      </c>
      <c r="E587" s="84" t="s">
        <v>2070</v>
      </c>
      <c r="F587" s="84" t="s">
        <v>381</v>
      </c>
      <c r="G587" s="83">
        <v>95</v>
      </c>
      <c r="H587" s="94">
        <v>25.35</v>
      </c>
      <c r="I587" s="93">
        <v>2408.25</v>
      </c>
      <c r="J587" s="58" t="s">
        <v>12</v>
      </c>
      <c r="K587" s="31" t="s">
        <v>1644</v>
      </c>
    </row>
    <row r="588" spans="2:11">
      <c r="B588" s="62" t="s">
        <v>25</v>
      </c>
      <c r="C588" s="61" t="s">
        <v>23</v>
      </c>
      <c r="D588" s="81">
        <v>44719</v>
      </c>
      <c r="E588" s="84" t="s">
        <v>2070</v>
      </c>
      <c r="F588" s="84" t="s">
        <v>381</v>
      </c>
      <c r="G588" s="83">
        <v>24</v>
      </c>
      <c r="H588" s="94">
        <v>25.35</v>
      </c>
      <c r="I588" s="93">
        <v>608.40000000000009</v>
      </c>
      <c r="J588" s="58" t="s">
        <v>12</v>
      </c>
      <c r="K588" s="31" t="s">
        <v>1645</v>
      </c>
    </row>
    <row r="589" spans="2:11">
      <c r="B589" s="62" t="s">
        <v>25</v>
      </c>
      <c r="C589" s="61" t="s">
        <v>23</v>
      </c>
      <c r="D589" s="81">
        <v>44719</v>
      </c>
      <c r="E589" s="84" t="s">
        <v>2071</v>
      </c>
      <c r="F589" s="84" t="s">
        <v>381</v>
      </c>
      <c r="G589" s="83">
        <v>62</v>
      </c>
      <c r="H589" s="94">
        <v>25.3</v>
      </c>
      <c r="I589" s="93">
        <v>1568.6000000000001</v>
      </c>
      <c r="J589" s="58" t="s">
        <v>12</v>
      </c>
      <c r="K589" s="31" t="s">
        <v>1646</v>
      </c>
    </row>
    <row r="590" spans="2:11">
      <c r="B590" s="62" t="s">
        <v>25</v>
      </c>
      <c r="C590" s="61" t="s">
        <v>23</v>
      </c>
      <c r="D590" s="81">
        <v>44719</v>
      </c>
      <c r="E590" s="84" t="s">
        <v>2071</v>
      </c>
      <c r="F590" s="84" t="s">
        <v>381</v>
      </c>
      <c r="G590" s="83">
        <v>58</v>
      </c>
      <c r="H590" s="94">
        <v>25.35</v>
      </c>
      <c r="I590" s="93">
        <v>1470.3000000000002</v>
      </c>
      <c r="J590" s="58" t="s">
        <v>12</v>
      </c>
      <c r="K590" s="31" t="s">
        <v>1647</v>
      </c>
    </row>
    <row r="591" spans="2:11">
      <c r="B591" s="62" t="s">
        <v>25</v>
      </c>
      <c r="C591" s="61" t="s">
        <v>23</v>
      </c>
      <c r="D591" s="81">
        <v>44719</v>
      </c>
      <c r="E591" s="84" t="s">
        <v>502</v>
      </c>
      <c r="F591" s="84" t="s">
        <v>381</v>
      </c>
      <c r="G591" s="83">
        <v>87</v>
      </c>
      <c r="H591" s="94">
        <v>25.3</v>
      </c>
      <c r="I591" s="93">
        <v>2201.1</v>
      </c>
      <c r="J591" s="58" t="s">
        <v>12</v>
      </c>
      <c r="K591" s="31" t="s">
        <v>1648</v>
      </c>
    </row>
    <row r="592" spans="2:11">
      <c r="B592" s="62" t="s">
        <v>25</v>
      </c>
      <c r="C592" s="61" t="s">
        <v>23</v>
      </c>
      <c r="D592" s="81">
        <v>44719</v>
      </c>
      <c r="E592" s="84" t="s">
        <v>502</v>
      </c>
      <c r="F592" s="84" t="s">
        <v>381</v>
      </c>
      <c r="G592" s="83">
        <v>76</v>
      </c>
      <c r="H592" s="94">
        <v>25.35</v>
      </c>
      <c r="I592" s="93">
        <v>1926.6000000000001</v>
      </c>
      <c r="J592" s="58" t="s">
        <v>12</v>
      </c>
      <c r="K592" s="31" t="s">
        <v>1649</v>
      </c>
    </row>
    <row r="593" spans="2:11">
      <c r="B593" s="62" t="s">
        <v>25</v>
      </c>
      <c r="C593" s="61" t="s">
        <v>23</v>
      </c>
      <c r="D593" s="81">
        <v>44719</v>
      </c>
      <c r="E593" s="84" t="s">
        <v>2072</v>
      </c>
      <c r="F593" s="84" t="s">
        <v>381</v>
      </c>
      <c r="G593" s="83">
        <v>83</v>
      </c>
      <c r="H593" s="94">
        <v>25.3</v>
      </c>
      <c r="I593" s="93">
        <v>2099.9</v>
      </c>
      <c r="J593" s="58" t="s">
        <v>12</v>
      </c>
      <c r="K593" s="31" t="s">
        <v>1650</v>
      </c>
    </row>
    <row r="594" spans="2:11">
      <c r="B594" s="62" t="s">
        <v>25</v>
      </c>
      <c r="C594" s="61" t="s">
        <v>23</v>
      </c>
      <c r="D594" s="81">
        <v>44719</v>
      </c>
      <c r="E594" s="84" t="s">
        <v>2073</v>
      </c>
      <c r="F594" s="84" t="s">
        <v>381</v>
      </c>
      <c r="G594" s="83">
        <v>46</v>
      </c>
      <c r="H594" s="94">
        <v>25.3</v>
      </c>
      <c r="I594" s="93">
        <v>1163.8</v>
      </c>
      <c r="J594" s="58" t="s">
        <v>12</v>
      </c>
      <c r="K594" s="31" t="s">
        <v>1651</v>
      </c>
    </row>
    <row r="595" spans="2:11">
      <c r="B595" s="62" t="s">
        <v>25</v>
      </c>
      <c r="C595" s="61" t="s">
        <v>23</v>
      </c>
      <c r="D595" s="81">
        <v>44719</v>
      </c>
      <c r="E595" s="84" t="s">
        <v>2073</v>
      </c>
      <c r="F595" s="84" t="s">
        <v>381</v>
      </c>
      <c r="G595" s="83">
        <v>67</v>
      </c>
      <c r="H595" s="94">
        <v>25.3</v>
      </c>
      <c r="I595" s="93">
        <v>1695.1000000000001</v>
      </c>
      <c r="J595" s="58" t="s">
        <v>12</v>
      </c>
      <c r="K595" s="31" t="s">
        <v>1652</v>
      </c>
    </row>
    <row r="596" spans="2:11">
      <c r="B596" s="62" t="s">
        <v>25</v>
      </c>
      <c r="C596" s="61" t="s">
        <v>23</v>
      </c>
      <c r="D596" s="81">
        <v>44719</v>
      </c>
      <c r="E596" s="84" t="s">
        <v>2074</v>
      </c>
      <c r="F596" s="84" t="s">
        <v>381</v>
      </c>
      <c r="G596" s="83">
        <v>63</v>
      </c>
      <c r="H596" s="94">
        <v>25.3</v>
      </c>
      <c r="I596" s="93">
        <v>1593.9</v>
      </c>
      <c r="J596" s="58" t="s">
        <v>12</v>
      </c>
      <c r="K596" s="31" t="s">
        <v>1653</v>
      </c>
    </row>
    <row r="597" spans="2:11">
      <c r="B597" s="62" t="s">
        <v>25</v>
      </c>
      <c r="C597" s="61" t="s">
        <v>23</v>
      </c>
      <c r="D597" s="81">
        <v>44719</v>
      </c>
      <c r="E597" s="84" t="s">
        <v>2075</v>
      </c>
      <c r="F597" s="84" t="s">
        <v>381</v>
      </c>
      <c r="G597" s="83">
        <v>118</v>
      </c>
      <c r="H597" s="94">
        <v>25.3</v>
      </c>
      <c r="I597" s="93">
        <v>2985.4</v>
      </c>
      <c r="J597" s="58" t="s">
        <v>12</v>
      </c>
      <c r="K597" s="31" t="s">
        <v>1654</v>
      </c>
    </row>
    <row r="598" spans="2:11">
      <c r="B598" s="62" t="s">
        <v>25</v>
      </c>
      <c r="C598" s="61" t="s">
        <v>23</v>
      </c>
      <c r="D598" s="81">
        <v>44719</v>
      </c>
      <c r="E598" s="84" t="s">
        <v>2076</v>
      </c>
      <c r="F598" s="84" t="s">
        <v>381</v>
      </c>
      <c r="G598" s="83">
        <v>70</v>
      </c>
      <c r="H598" s="94">
        <v>25.3</v>
      </c>
      <c r="I598" s="93">
        <v>1771</v>
      </c>
      <c r="J598" s="58" t="s">
        <v>12</v>
      </c>
      <c r="K598" s="31" t="s">
        <v>1655</v>
      </c>
    </row>
    <row r="599" spans="2:11">
      <c r="B599" s="62" t="s">
        <v>25</v>
      </c>
      <c r="C599" s="61" t="s">
        <v>23</v>
      </c>
      <c r="D599" s="81">
        <v>44719</v>
      </c>
      <c r="E599" s="84" t="s">
        <v>2076</v>
      </c>
      <c r="F599" s="84" t="s">
        <v>381</v>
      </c>
      <c r="G599" s="83">
        <v>24</v>
      </c>
      <c r="H599" s="94">
        <v>25.3</v>
      </c>
      <c r="I599" s="93">
        <v>607.20000000000005</v>
      </c>
      <c r="J599" s="58" t="s">
        <v>12</v>
      </c>
      <c r="K599" s="31" t="s">
        <v>1656</v>
      </c>
    </row>
    <row r="600" spans="2:11">
      <c r="B600" s="62" t="s">
        <v>25</v>
      </c>
      <c r="C600" s="61" t="s">
        <v>23</v>
      </c>
      <c r="D600" s="81">
        <v>44719</v>
      </c>
      <c r="E600" s="84" t="s">
        <v>2077</v>
      </c>
      <c r="F600" s="84" t="s">
        <v>381</v>
      </c>
      <c r="G600" s="83">
        <v>131</v>
      </c>
      <c r="H600" s="94">
        <v>25.3</v>
      </c>
      <c r="I600" s="93">
        <v>3314.3</v>
      </c>
      <c r="J600" s="58" t="s">
        <v>12</v>
      </c>
      <c r="K600" s="31" t="s">
        <v>1657</v>
      </c>
    </row>
    <row r="601" spans="2:11">
      <c r="B601" s="62" t="s">
        <v>25</v>
      </c>
      <c r="C601" s="61" t="s">
        <v>23</v>
      </c>
      <c r="D601" s="81">
        <v>44719</v>
      </c>
      <c r="E601" s="84" t="s">
        <v>2078</v>
      </c>
      <c r="F601" s="84" t="s">
        <v>381</v>
      </c>
      <c r="G601" s="83">
        <v>38</v>
      </c>
      <c r="H601" s="94">
        <v>25.3</v>
      </c>
      <c r="I601" s="93">
        <v>961.4</v>
      </c>
      <c r="J601" s="58" t="s">
        <v>12</v>
      </c>
      <c r="K601" s="31" t="s">
        <v>1658</v>
      </c>
    </row>
    <row r="602" spans="2:11">
      <c r="B602" s="62" t="s">
        <v>25</v>
      </c>
      <c r="C602" s="61" t="s">
        <v>23</v>
      </c>
      <c r="D602" s="81">
        <v>44719</v>
      </c>
      <c r="E602" s="84" t="s">
        <v>2078</v>
      </c>
      <c r="F602" s="84" t="s">
        <v>381</v>
      </c>
      <c r="G602" s="83">
        <v>37</v>
      </c>
      <c r="H602" s="94">
        <v>25.3</v>
      </c>
      <c r="I602" s="93">
        <v>936.1</v>
      </c>
      <c r="J602" s="58" t="s">
        <v>12</v>
      </c>
      <c r="K602" s="31" t="s">
        <v>1659</v>
      </c>
    </row>
    <row r="603" spans="2:11">
      <c r="B603" s="62" t="s">
        <v>25</v>
      </c>
      <c r="C603" s="61" t="s">
        <v>23</v>
      </c>
      <c r="D603" s="81">
        <v>44719</v>
      </c>
      <c r="E603" s="84" t="s">
        <v>2078</v>
      </c>
      <c r="F603" s="84" t="s">
        <v>381</v>
      </c>
      <c r="G603" s="83">
        <v>19</v>
      </c>
      <c r="H603" s="94">
        <v>25.3</v>
      </c>
      <c r="I603" s="93">
        <v>480.7</v>
      </c>
      <c r="J603" s="58" t="s">
        <v>12</v>
      </c>
      <c r="K603" s="31" t="s">
        <v>1660</v>
      </c>
    </row>
    <row r="604" spans="2:11">
      <c r="B604" s="62" t="s">
        <v>25</v>
      </c>
      <c r="C604" s="61" t="s">
        <v>23</v>
      </c>
      <c r="D604" s="81">
        <v>44719</v>
      </c>
      <c r="E604" s="84" t="s">
        <v>2079</v>
      </c>
      <c r="F604" s="84" t="s">
        <v>381</v>
      </c>
      <c r="G604" s="83">
        <v>60</v>
      </c>
      <c r="H604" s="94">
        <v>25.3</v>
      </c>
      <c r="I604" s="93">
        <v>1518</v>
      </c>
      <c r="J604" s="58" t="s">
        <v>12</v>
      </c>
      <c r="K604" s="31" t="s">
        <v>1661</v>
      </c>
    </row>
    <row r="605" spans="2:11">
      <c r="B605" s="62" t="s">
        <v>25</v>
      </c>
      <c r="C605" s="61" t="s">
        <v>23</v>
      </c>
      <c r="D605" s="81">
        <v>44719</v>
      </c>
      <c r="E605" s="84" t="s">
        <v>2080</v>
      </c>
      <c r="F605" s="84" t="s">
        <v>381</v>
      </c>
      <c r="G605" s="83">
        <v>55</v>
      </c>
      <c r="H605" s="94">
        <v>25.3</v>
      </c>
      <c r="I605" s="93">
        <v>1391.5</v>
      </c>
      <c r="J605" s="58" t="s">
        <v>12</v>
      </c>
      <c r="K605" s="31" t="s">
        <v>1662</v>
      </c>
    </row>
    <row r="606" spans="2:11">
      <c r="B606" s="62" t="s">
        <v>25</v>
      </c>
      <c r="C606" s="61" t="s">
        <v>23</v>
      </c>
      <c r="D606" s="81">
        <v>44719</v>
      </c>
      <c r="E606" s="84" t="s">
        <v>2081</v>
      </c>
      <c r="F606" s="84" t="s">
        <v>381</v>
      </c>
      <c r="G606" s="83">
        <v>55</v>
      </c>
      <c r="H606" s="94">
        <v>25.3</v>
      </c>
      <c r="I606" s="93">
        <v>1391.5</v>
      </c>
      <c r="J606" s="58" t="s">
        <v>12</v>
      </c>
      <c r="K606" s="31" t="s">
        <v>1663</v>
      </c>
    </row>
    <row r="607" spans="2:11">
      <c r="B607" s="62" t="s">
        <v>25</v>
      </c>
      <c r="C607" s="61" t="s">
        <v>23</v>
      </c>
      <c r="D607" s="81">
        <v>44719</v>
      </c>
      <c r="E607" s="84" t="s">
        <v>2082</v>
      </c>
      <c r="F607" s="84" t="s">
        <v>381</v>
      </c>
      <c r="G607" s="83">
        <v>55</v>
      </c>
      <c r="H607" s="94">
        <v>25.3</v>
      </c>
      <c r="I607" s="93">
        <v>1391.5</v>
      </c>
      <c r="J607" s="58" t="s">
        <v>12</v>
      </c>
      <c r="K607" s="31" t="s">
        <v>1664</v>
      </c>
    </row>
    <row r="608" spans="2:11">
      <c r="B608" s="62" t="s">
        <v>25</v>
      </c>
      <c r="C608" s="61" t="s">
        <v>23</v>
      </c>
      <c r="D608" s="81">
        <v>44719</v>
      </c>
      <c r="E608" s="84" t="s">
        <v>2083</v>
      </c>
      <c r="F608" s="84" t="s">
        <v>381</v>
      </c>
      <c r="G608" s="83">
        <v>15</v>
      </c>
      <c r="H608" s="94">
        <v>25.3</v>
      </c>
      <c r="I608" s="93">
        <v>379.5</v>
      </c>
      <c r="J608" s="58" t="s">
        <v>12</v>
      </c>
      <c r="K608" s="31" t="s">
        <v>1665</v>
      </c>
    </row>
    <row r="609" spans="2:11">
      <c r="B609" s="62" t="s">
        <v>25</v>
      </c>
      <c r="C609" s="61" t="s">
        <v>23</v>
      </c>
      <c r="D609" s="81">
        <v>44719</v>
      </c>
      <c r="E609" s="84" t="s">
        <v>2083</v>
      </c>
      <c r="F609" s="84" t="s">
        <v>381</v>
      </c>
      <c r="G609" s="83">
        <v>40</v>
      </c>
      <c r="H609" s="94">
        <v>25.3</v>
      </c>
      <c r="I609" s="93">
        <v>1012</v>
      </c>
      <c r="J609" s="58" t="s">
        <v>12</v>
      </c>
      <c r="K609" s="31" t="s">
        <v>1666</v>
      </c>
    </row>
    <row r="610" spans="2:11">
      <c r="B610" s="62" t="s">
        <v>25</v>
      </c>
      <c r="C610" s="61" t="s">
        <v>23</v>
      </c>
      <c r="D610" s="81">
        <v>44719</v>
      </c>
      <c r="E610" s="84" t="s">
        <v>2084</v>
      </c>
      <c r="F610" s="84" t="s">
        <v>381</v>
      </c>
      <c r="G610" s="83">
        <v>8</v>
      </c>
      <c r="H610" s="94">
        <v>25.3</v>
      </c>
      <c r="I610" s="93">
        <v>202.4</v>
      </c>
      <c r="J610" s="58" t="s">
        <v>12</v>
      </c>
      <c r="K610" s="31" t="s">
        <v>1667</v>
      </c>
    </row>
    <row r="611" spans="2:11">
      <c r="B611" s="62" t="s">
        <v>25</v>
      </c>
      <c r="C611" s="61" t="s">
        <v>23</v>
      </c>
      <c r="D611" s="81">
        <v>44719</v>
      </c>
      <c r="E611" s="84" t="s">
        <v>2084</v>
      </c>
      <c r="F611" s="84" t="s">
        <v>381</v>
      </c>
      <c r="G611" s="83">
        <v>49</v>
      </c>
      <c r="H611" s="94">
        <v>25.3</v>
      </c>
      <c r="I611" s="93">
        <v>1239.7</v>
      </c>
      <c r="J611" s="58" t="s">
        <v>12</v>
      </c>
      <c r="K611" s="31" t="s">
        <v>1668</v>
      </c>
    </row>
    <row r="612" spans="2:11">
      <c r="B612" s="62" t="s">
        <v>25</v>
      </c>
      <c r="C612" s="61" t="s">
        <v>23</v>
      </c>
      <c r="D612" s="81">
        <v>44719</v>
      </c>
      <c r="E612" s="84" t="s">
        <v>2085</v>
      </c>
      <c r="F612" s="84" t="s">
        <v>381</v>
      </c>
      <c r="G612" s="83">
        <v>57</v>
      </c>
      <c r="H612" s="94">
        <v>25.3</v>
      </c>
      <c r="I612" s="93">
        <v>1442.1000000000001</v>
      </c>
      <c r="J612" s="58" t="s">
        <v>12</v>
      </c>
      <c r="K612" s="31" t="s">
        <v>1669</v>
      </c>
    </row>
    <row r="613" spans="2:11">
      <c r="B613" s="62" t="s">
        <v>25</v>
      </c>
      <c r="C613" s="61" t="s">
        <v>23</v>
      </c>
      <c r="D613" s="81">
        <v>44719</v>
      </c>
      <c r="E613" s="84" t="s">
        <v>2086</v>
      </c>
      <c r="F613" s="84" t="s">
        <v>381</v>
      </c>
      <c r="G613" s="83">
        <v>57</v>
      </c>
      <c r="H613" s="94">
        <v>25.3</v>
      </c>
      <c r="I613" s="93">
        <v>1442.1000000000001</v>
      </c>
      <c r="J613" s="58" t="s">
        <v>12</v>
      </c>
      <c r="K613" s="31" t="s">
        <v>1670</v>
      </c>
    </row>
    <row r="614" spans="2:11">
      <c r="B614" s="62" t="s">
        <v>25</v>
      </c>
      <c r="C614" s="61" t="s">
        <v>23</v>
      </c>
      <c r="D614" s="81">
        <v>44719</v>
      </c>
      <c r="E614" s="84" t="s">
        <v>2087</v>
      </c>
      <c r="F614" s="84" t="s">
        <v>381</v>
      </c>
      <c r="G614" s="83">
        <v>57</v>
      </c>
      <c r="H614" s="94">
        <v>25.3</v>
      </c>
      <c r="I614" s="93">
        <v>1442.1000000000001</v>
      </c>
      <c r="J614" s="58" t="s">
        <v>12</v>
      </c>
      <c r="K614" s="31" t="s">
        <v>1671</v>
      </c>
    </row>
    <row r="615" spans="2:11">
      <c r="B615" s="62" t="s">
        <v>25</v>
      </c>
      <c r="C615" s="61" t="s">
        <v>23</v>
      </c>
      <c r="D615" s="81">
        <v>44719</v>
      </c>
      <c r="E615" s="84" t="s">
        <v>2088</v>
      </c>
      <c r="F615" s="84" t="s">
        <v>381</v>
      </c>
      <c r="G615" s="83">
        <v>57</v>
      </c>
      <c r="H615" s="94">
        <v>25.3</v>
      </c>
      <c r="I615" s="93">
        <v>1442.1000000000001</v>
      </c>
      <c r="J615" s="58" t="s">
        <v>12</v>
      </c>
      <c r="K615" s="31" t="s">
        <v>1672</v>
      </c>
    </row>
    <row r="616" spans="2:11">
      <c r="B616" s="62" t="s">
        <v>25</v>
      </c>
      <c r="C616" s="61" t="s">
        <v>23</v>
      </c>
      <c r="D616" s="81">
        <v>44719</v>
      </c>
      <c r="E616" s="84" t="s">
        <v>2089</v>
      </c>
      <c r="F616" s="84" t="s">
        <v>381</v>
      </c>
      <c r="G616" s="83">
        <v>57</v>
      </c>
      <c r="H616" s="94">
        <v>25.3</v>
      </c>
      <c r="I616" s="93">
        <v>1442.1000000000001</v>
      </c>
      <c r="J616" s="58" t="s">
        <v>12</v>
      </c>
      <c r="K616" s="31" t="s">
        <v>1673</v>
      </c>
    </row>
    <row r="617" spans="2:11">
      <c r="B617" s="62" t="s">
        <v>25</v>
      </c>
      <c r="C617" s="61" t="s">
        <v>23</v>
      </c>
      <c r="D617" s="81">
        <v>44719</v>
      </c>
      <c r="E617" s="84" t="s">
        <v>2090</v>
      </c>
      <c r="F617" s="84" t="s">
        <v>381</v>
      </c>
      <c r="G617" s="83">
        <v>57</v>
      </c>
      <c r="H617" s="94">
        <v>25.3</v>
      </c>
      <c r="I617" s="93">
        <v>1442.1000000000001</v>
      </c>
      <c r="J617" s="58" t="s">
        <v>12</v>
      </c>
      <c r="K617" s="31" t="s">
        <v>1674</v>
      </c>
    </row>
    <row r="618" spans="2:11">
      <c r="B618" s="62" t="s">
        <v>25</v>
      </c>
      <c r="C618" s="61" t="s">
        <v>23</v>
      </c>
      <c r="D618" s="81">
        <v>44719</v>
      </c>
      <c r="E618" s="84" t="s">
        <v>2091</v>
      </c>
      <c r="F618" s="84" t="s">
        <v>381</v>
      </c>
      <c r="G618" s="83">
        <v>57</v>
      </c>
      <c r="H618" s="94">
        <v>25.3</v>
      </c>
      <c r="I618" s="93">
        <v>1442.1000000000001</v>
      </c>
      <c r="J618" s="58" t="s">
        <v>12</v>
      </c>
      <c r="K618" s="31" t="s">
        <v>1675</v>
      </c>
    </row>
    <row r="619" spans="2:11">
      <c r="B619" s="62" t="s">
        <v>25</v>
      </c>
      <c r="C619" s="61" t="s">
        <v>23</v>
      </c>
      <c r="D619" s="81">
        <v>44719</v>
      </c>
      <c r="E619" s="84" t="s">
        <v>2092</v>
      </c>
      <c r="F619" s="84" t="s">
        <v>381</v>
      </c>
      <c r="G619" s="83">
        <v>57</v>
      </c>
      <c r="H619" s="94">
        <v>25.3</v>
      </c>
      <c r="I619" s="93">
        <v>1442.1000000000001</v>
      </c>
      <c r="J619" s="58" t="s">
        <v>12</v>
      </c>
      <c r="K619" s="31" t="s">
        <v>1676</v>
      </c>
    </row>
    <row r="620" spans="2:11">
      <c r="B620" s="62" t="s">
        <v>25</v>
      </c>
      <c r="C620" s="61" t="s">
        <v>23</v>
      </c>
      <c r="D620" s="81">
        <v>44719</v>
      </c>
      <c r="E620" s="84" t="s">
        <v>2093</v>
      </c>
      <c r="F620" s="84" t="s">
        <v>381</v>
      </c>
      <c r="G620" s="83">
        <v>16</v>
      </c>
      <c r="H620" s="94">
        <v>25.3</v>
      </c>
      <c r="I620" s="93">
        <v>404.8</v>
      </c>
      <c r="J620" s="58" t="s">
        <v>12</v>
      </c>
      <c r="K620" s="31" t="s">
        <v>1677</v>
      </c>
    </row>
    <row r="621" spans="2:11">
      <c r="B621" s="62" t="s">
        <v>25</v>
      </c>
      <c r="C621" s="61" t="s">
        <v>23</v>
      </c>
      <c r="D621" s="81">
        <v>44719</v>
      </c>
      <c r="E621" s="84" t="s">
        <v>2093</v>
      </c>
      <c r="F621" s="84" t="s">
        <v>381</v>
      </c>
      <c r="G621" s="83">
        <v>41</v>
      </c>
      <c r="H621" s="94">
        <v>25.3</v>
      </c>
      <c r="I621" s="93">
        <v>1037.3</v>
      </c>
      <c r="J621" s="58" t="s">
        <v>12</v>
      </c>
      <c r="K621" s="31" t="s">
        <v>1678</v>
      </c>
    </row>
    <row r="622" spans="2:11">
      <c r="B622" s="62" t="s">
        <v>25</v>
      </c>
      <c r="C622" s="61" t="s">
        <v>23</v>
      </c>
      <c r="D622" s="81">
        <v>44719</v>
      </c>
      <c r="E622" s="84" t="s">
        <v>2094</v>
      </c>
      <c r="F622" s="84" t="s">
        <v>381</v>
      </c>
      <c r="G622" s="83">
        <v>20</v>
      </c>
      <c r="H622" s="94">
        <v>25.3</v>
      </c>
      <c r="I622" s="93">
        <v>506</v>
      </c>
      <c r="J622" s="58" t="s">
        <v>12</v>
      </c>
      <c r="K622" s="31" t="s">
        <v>1679</v>
      </c>
    </row>
    <row r="623" spans="2:11">
      <c r="B623" s="62" t="s">
        <v>25</v>
      </c>
      <c r="C623" s="61" t="s">
        <v>23</v>
      </c>
      <c r="D623" s="81">
        <v>44719</v>
      </c>
      <c r="E623" s="84" t="s">
        <v>2094</v>
      </c>
      <c r="F623" s="84" t="s">
        <v>381</v>
      </c>
      <c r="G623" s="83">
        <v>31</v>
      </c>
      <c r="H623" s="94">
        <v>25.3</v>
      </c>
      <c r="I623" s="93">
        <v>784.30000000000007</v>
      </c>
      <c r="J623" s="58" t="s">
        <v>12</v>
      </c>
      <c r="K623" s="31" t="s">
        <v>1680</v>
      </c>
    </row>
    <row r="624" spans="2:11">
      <c r="B624" s="62" t="s">
        <v>25</v>
      </c>
      <c r="C624" s="61" t="s">
        <v>23</v>
      </c>
      <c r="D624" s="81">
        <v>44719</v>
      </c>
      <c r="E624" s="84" t="s">
        <v>2095</v>
      </c>
      <c r="F624" s="84" t="s">
        <v>381</v>
      </c>
      <c r="G624" s="83">
        <v>51</v>
      </c>
      <c r="H624" s="94">
        <v>25.3</v>
      </c>
      <c r="I624" s="93">
        <v>1290.3</v>
      </c>
      <c r="J624" s="58" t="s">
        <v>12</v>
      </c>
      <c r="K624" s="31" t="s">
        <v>1681</v>
      </c>
    </row>
    <row r="625" spans="2:11">
      <c r="B625" s="62" t="s">
        <v>25</v>
      </c>
      <c r="C625" s="61" t="s">
        <v>23</v>
      </c>
      <c r="D625" s="81">
        <v>44719</v>
      </c>
      <c r="E625" s="84" t="s">
        <v>2096</v>
      </c>
      <c r="F625" s="84" t="s">
        <v>381</v>
      </c>
      <c r="G625" s="83">
        <v>108</v>
      </c>
      <c r="H625" s="94">
        <v>25.25</v>
      </c>
      <c r="I625" s="93">
        <v>2727</v>
      </c>
      <c r="J625" s="58" t="s">
        <v>12</v>
      </c>
      <c r="K625" s="31" t="s">
        <v>1682</v>
      </c>
    </row>
    <row r="626" spans="2:11">
      <c r="B626" s="62" t="s">
        <v>25</v>
      </c>
      <c r="C626" s="61" t="s">
        <v>23</v>
      </c>
      <c r="D626" s="81">
        <v>44719</v>
      </c>
      <c r="E626" s="84" t="s">
        <v>2096</v>
      </c>
      <c r="F626" s="84" t="s">
        <v>381</v>
      </c>
      <c r="G626" s="83">
        <v>50</v>
      </c>
      <c r="H626" s="94">
        <v>25.25</v>
      </c>
      <c r="I626" s="93">
        <v>1262.5</v>
      </c>
      <c r="J626" s="58" t="s">
        <v>12</v>
      </c>
      <c r="K626" s="31" t="s">
        <v>1683</v>
      </c>
    </row>
    <row r="627" spans="2:11">
      <c r="B627" s="62" t="s">
        <v>25</v>
      </c>
      <c r="C627" s="61" t="s">
        <v>23</v>
      </c>
      <c r="D627" s="81">
        <v>44719</v>
      </c>
      <c r="E627" s="84" t="s">
        <v>2096</v>
      </c>
      <c r="F627" s="84" t="s">
        <v>381</v>
      </c>
      <c r="G627" s="83">
        <v>63</v>
      </c>
      <c r="H627" s="94">
        <v>25.25</v>
      </c>
      <c r="I627" s="93">
        <v>1590.75</v>
      </c>
      <c r="J627" s="58" t="s">
        <v>12</v>
      </c>
      <c r="K627" s="31" t="s">
        <v>1684</v>
      </c>
    </row>
    <row r="628" spans="2:11">
      <c r="B628" s="62" t="s">
        <v>25</v>
      </c>
      <c r="C628" s="61" t="s">
        <v>23</v>
      </c>
      <c r="D628" s="81">
        <v>44719</v>
      </c>
      <c r="E628" s="84" t="s">
        <v>2097</v>
      </c>
      <c r="F628" s="84" t="s">
        <v>381</v>
      </c>
      <c r="G628" s="83">
        <v>55</v>
      </c>
      <c r="H628" s="94">
        <v>25.25</v>
      </c>
      <c r="I628" s="93">
        <v>1388.75</v>
      </c>
      <c r="J628" s="58" t="s">
        <v>12</v>
      </c>
      <c r="K628" s="31" t="s">
        <v>1685</v>
      </c>
    </row>
    <row r="629" spans="2:11">
      <c r="B629" s="62" t="s">
        <v>25</v>
      </c>
      <c r="C629" s="61" t="s">
        <v>23</v>
      </c>
      <c r="D629" s="81">
        <v>44719</v>
      </c>
      <c r="E629" s="84" t="s">
        <v>2097</v>
      </c>
      <c r="F629" s="84" t="s">
        <v>381</v>
      </c>
      <c r="G629" s="83">
        <v>63</v>
      </c>
      <c r="H629" s="94">
        <v>25.25</v>
      </c>
      <c r="I629" s="93">
        <v>1590.75</v>
      </c>
      <c r="J629" s="58" t="s">
        <v>12</v>
      </c>
      <c r="K629" s="31" t="s">
        <v>1686</v>
      </c>
    </row>
    <row r="630" spans="2:11">
      <c r="B630" s="62" t="s">
        <v>25</v>
      </c>
      <c r="C630" s="61" t="s">
        <v>23</v>
      </c>
      <c r="D630" s="81">
        <v>44719</v>
      </c>
      <c r="E630" s="84" t="s">
        <v>2097</v>
      </c>
      <c r="F630" s="84" t="s">
        <v>381</v>
      </c>
      <c r="G630" s="83">
        <v>63</v>
      </c>
      <c r="H630" s="94">
        <v>25.25</v>
      </c>
      <c r="I630" s="93">
        <v>1590.75</v>
      </c>
      <c r="J630" s="58" t="s">
        <v>12</v>
      </c>
      <c r="K630" s="31" t="s">
        <v>1687</v>
      </c>
    </row>
    <row r="631" spans="2:11">
      <c r="B631" s="62" t="s">
        <v>25</v>
      </c>
      <c r="C631" s="61" t="s">
        <v>23</v>
      </c>
      <c r="D631" s="81">
        <v>44719</v>
      </c>
      <c r="E631" s="84" t="s">
        <v>2097</v>
      </c>
      <c r="F631" s="84" t="s">
        <v>381</v>
      </c>
      <c r="G631" s="83">
        <v>63</v>
      </c>
      <c r="H631" s="94">
        <v>25.25</v>
      </c>
      <c r="I631" s="93">
        <v>1590.75</v>
      </c>
      <c r="J631" s="58" t="s">
        <v>12</v>
      </c>
      <c r="K631" s="31" t="s">
        <v>1688</v>
      </c>
    </row>
    <row r="632" spans="2:11">
      <c r="B632" s="62" t="s">
        <v>25</v>
      </c>
      <c r="C632" s="61" t="s">
        <v>23</v>
      </c>
      <c r="D632" s="81">
        <v>44719</v>
      </c>
      <c r="E632" s="84" t="s">
        <v>2097</v>
      </c>
      <c r="F632" s="84" t="s">
        <v>381</v>
      </c>
      <c r="G632" s="83">
        <v>63</v>
      </c>
      <c r="H632" s="94">
        <v>25.25</v>
      </c>
      <c r="I632" s="93">
        <v>1590.75</v>
      </c>
      <c r="J632" s="58" t="s">
        <v>12</v>
      </c>
      <c r="K632" s="31" t="s">
        <v>1689</v>
      </c>
    </row>
    <row r="633" spans="2:11">
      <c r="B633" s="62" t="s">
        <v>25</v>
      </c>
      <c r="C633" s="61" t="s">
        <v>23</v>
      </c>
      <c r="D633" s="81">
        <v>44719</v>
      </c>
      <c r="E633" s="84" t="s">
        <v>2097</v>
      </c>
      <c r="F633" s="84" t="s">
        <v>381</v>
      </c>
      <c r="G633" s="83">
        <v>63</v>
      </c>
      <c r="H633" s="94">
        <v>25.25</v>
      </c>
      <c r="I633" s="93">
        <v>1590.75</v>
      </c>
      <c r="J633" s="58" t="s">
        <v>12</v>
      </c>
      <c r="K633" s="31" t="s">
        <v>1690</v>
      </c>
    </row>
    <row r="634" spans="2:11">
      <c r="B634" s="62" t="s">
        <v>25</v>
      </c>
      <c r="C634" s="61" t="s">
        <v>23</v>
      </c>
      <c r="D634" s="81">
        <v>44719</v>
      </c>
      <c r="E634" s="84" t="s">
        <v>2097</v>
      </c>
      <c r="F634" s="84" t="s">
        <v>381</v>
      </c>
      <c r="G634" s="83">
        <v>63</v>
      </c>
      <c r="H634" s="94">
        <v>25.25</v>
      </c>
      <c r="I634" s="93">
        <v>1590.75</v>
      </c>
      <c r="J634" s="58" t="s">
        <v>12</v>
      </c>
      <c r="K634" s="31" t="s">
        <v>1691</v>
      </c>
    </row>
    <row r="635" spans="2:11">
      <c r="B635" s="62" t="s">
        <v>25</v>
      </c>
      <c r="C635" s="61" t="s">
        <v>23</v>
      </c>
      <c r="D635" s="81">
        <v>44719</v>
      </c>
      <c r="E635" s="84" t="s">
        <v>2097</v>
      </c>
      <c r="F635" s="84" t="s">
        <v>381</v>
      </c>
      <c r="G635" s="83">
        <v>63</v>
      </c>
      <c r="H635" s="94">
        <v>25.25</v>
      </c>
      <c r="I635" s="93">
        <v>1590.75</v>
      </c>
      <c r="J635" s="58" t="s">
        <v>12</v>
      </c>
      <c r="K635" s="31" t="s">
        <v>1692</v>
      </c>
    </row>
    <row r="636" spans="2:11">
      <c r="B636" s="62" t="s">
        <v>25</v>
      </c>
      <c r="C636" s="61" t="s">
        <v>23</v>
      </c>
      <c r="D636" s="81">
        <v>44719</v>
      </c>
      <c r="E636" s="84" t="s">
        <v>2097</v>
      </c>
      <c r="F636" s="84" t="s">
        <v>381</v>
      </c>
      <c r="G636" s="83">
        <v>53</v>
      </c>
      <c r="H636" s="94">
        <v>25.25</v>
      </c>
      <c r="I636" s="93">
        <v>1338.25</v>
      </c>
      <c r="J636" s="58" t="s">
        <v>12</v>
      </c>
      <c r="K636" s="31" t="s">
        <v>1693</v>
      </c>
    </row>
    <row r="637" spans="2:11">
      <c r="B637" s="62" t="s">
        <v>25</v>
      </c>
      <c r="C637" s="61" t="s">
        <v>23</v>
      </c>
      <c r="D637" s="81">
        <v>44719</v>
      </c>
      <c r="E637" s="84" t="s">
        <v>2097</v>
      </c>
      <c r="F637" s="84" t="s">
        <v>381</v>
      </c>
      <c r="G637" s="83">
        <v>53</v>
      </c>
      <c r="H637" s="94">
        <v>25.25</v>
      </c>
      <c r="I637" s="93">
        <v>1338.25</v>
      </c>
      <c r="J637" s="58" t="s">
        <v>12</v>
      </c>
      <c r="K637" s="31" t="s">
        <v>1694</v>
      </c>
    </row>
    <row r="638" spans="2:11">
      <c r="B638" s="62" t="s">
        <v>25</v>
      </c>
      <c r="C638" s="61" t="s">
        <v>23</v>
      </c>
      <c r="D638" s="81">
        <v>44719</v>
      </c>
      <c r="E638" s="84" t="s">
        <v>2097</v>
      </c>
      <c r="F638" s="84" t="s">
        <v>381</v>
      </c>
      <c r="G638" s="83">
        <v>63</v>
      </c>
      <c r="H638" s="94">
        <v>25.25</v>
      </c>
      <c r="I638" s="93">
        <v>1590.75</v>
      </c>
      <c r="J638" s="58" t="s">
        <v>12</v>
      </c>
      <c r="K638" s="31" t="s">
        <v>1695</v>
      </c>
    </row>
    <row r="639" spans="2:11">
      <c r="B639" s="62" t="s">
        <v>25</v>
      </c>
      <c r="C639" s="61" t="s">
        <v>23</v>
      </c>
      <c r="D639" s="81">
        <v>44719</v>
      </c>
      <c r="E639" s="84" t="s">
        <v>2097</v>
      </c>
      <c r="F639" s="84" t="s">
        <v>381</v>
      </c>
      <c r="G639" s="83">
        <v>53</v>
      </c>
      <c r="H639" s="94">
        <v>25.25</v>
      </c>
      <c r="I639" s="93">
        <v>1338.25</v>
      </c>
      <c r="J639" s="58" t="s">
        <v>12</v>
      </c>
      <c r="K639" s="31" t="s">
        <v>1696</v>
      </c>
    </row>
    <row r="640" spans="2:11">
      <c r="B640" s="62" t="s">
        <v>25</v>
      </c>
      <c r="C640" s="61" t="s">
        <v>23</v>
      </c>
      <c r="D640" s="81">
        <v>44719</v>
      </c>
      <c r="E640" s="84" t="s">
        <v>2097</v>
      </c>
      <c r="F640" s="84" t="s">
        <v>381</v>
      </c>
      <c r="G640" s="83">
        <v>53</v>
      </c>
      <c r="H640" s="94">
        <v>25.25</v>
      </c>
      <c r="I640" s="93">
        <v>1338.25</v>
      </c>
      <c r="J640" s="58" t="s">
        <v>12</v>
      </c>
      <c r="K640" s="31" t="s">
        <v>1697</v>
      </c>
    </row>
    <row r="641" spans="2:11">
      <c r="B641" s="62" t="s">
        <v>25</v>
      </c>
      <c r="C641" s="61" t="s">
        <v>23</v>
      </c>
      <c r="D641" s="81">
        <v>44719</v>
      </c>
      <c r="E641" s="84" t="s">
        <v>2097</v>
      </c>
      <c r="F641" s="84" t="s">
        <v>381</v>
      </c>
      <c r="G641" s="83">
        <v>53</v>
      </c>
      <c r="H641" s="94">
        <v>25.25</v>
      </c>
      <c r="I641" s="93">
        <v>1338.25</v>
      </c>
      <c r="J641" s="58" t="s">
        <v>12</v>
      </c>
      <c r="K641" s="31" t="s">
        <v>1698</v>
      </c>
    </row>
    <row r="642" spans="2:11">
      <c r="B642" s="62" t="s">
        <v>25</v>
      </c>
      <c r="C642" s="61" t="s">
        <v>23</v>
      </c>
      <c r="D642" s="81">
        <v>44719</v>
      </c>
      <c r="E642" s="84" t="s">
        <v>2097</v>
      </c>
      <c r="F642" s="84" t="s">
        <v>381</v>
      </c>
      <c r="G642" s="83">
        <v>53</v>
      </c>
      <c r="H642" s="94">
        <v>25.25</v>
      </c>
      <c r="I642" s="93">
        <v>1338.25</v>
      </c>
      <c r="J642" s="58" t="s">
        <v>12</v>
      </c>
      <c r="K642" s="31" t="s">
        <v>1699</v>
      </c>
    </row>
    <row r="643" spans="2:11">
      <c r="B643" s="62" t="s">
        <v>25</v>
      </c>
      <c r="C643" s="61" t="s">
        <v>23</v>
      </c>
      <c r="D643" s="81">
        <v>44719</v>
      </c>
      <c r="E643" s="84" t="s">
        <v>2097</v>
      </c>
      <c r="F643" s="84" t="s">
        <v>381</v>
      </c>
      <c r="G643" s="83">
        <v>53</v>
      </c>
      <c r="H643" s="94">
        <v>25.25</v>
      </c>
      <c r="I643" s="93">
        <v>1338.25</v>
      </c>
      <c r="J643" s="58" t="s">
        <v>12</v>
      </c>
      <c r="K643" s="31" t="s">
        <v>1700</v>
      </c>
    </row>
    <row r="644" spans="2:11">
      <c r="B644" s="62" t="s">
        <v>25</v>
      </c>
      <c r="C644" s="61" t="s">
        <v>23</v>
      </c>
      <c r="D644" s="81">
        <v>44719</v>
      </c>
      <c r="E644" s="84" t="s">
        <v>2097</v>
      </c>
      <c r="F644" s="84" t="s">
        <v>381</v>
      </c>
      <c r="G644" s="83">
        <v>51</v>
      </c>
      <c r="H644" s="94">
        <v>25.25</v>
      </c>
      <c r="I644" s="93">
        <v>1287.75</v>
      </c>
      <c r="J644" s="58" t="s">
        <v>12</v>
      </c>
      <c r="K644" s="31" t="s">
        <v>1701</v>
      </c>
    </row>
    <row r="645" spans="2:11">
      <c r="B645" s="62" t="s">
        <v>25</v>
      </c>
      <c r="C645" s="61" t="s">
        <v>23</v>
      </c>
      <c r="D645" s="81">
        <v>44719</v>
      </c>
      <c r="E645" s="84" t="s">
        <v>2097</v>
      </c>
      <c r="F645" s="84" t="s">
        <v>381</v>
      </c>
      <c r="G645" s="83">
        <v>51</v>
      </c>
      <c r="H645" s="94">
        <v>25.25</v>
      </c>
      <c r="I645" s="93">
        <v>1287.75</v>
      </c>
      <c r="J645" s="58" t="s">
        <v>12</v>
      </c>
      <c r="K645" s="31" t="s">
        <v>1702</v>
      </c>
    </row>
    <row r="646" spans="2:11">
      <c r="B646" s="62" t="s">
        <v>25</v>
      </c>
      <c r="C646" s="61" t="s">
        <v>23</v>
      </c>
      <c r="D646" s="81">
        <v>44719</v>
      </c>
      <c r="E646" s="84" t="s">
        <v>2097</v>
      </c>
      <c r="F646" s="84" t="s">
        <v>381</v>
      </c>
      <c r="G646" s="83">
        <v>53</v>
      </c>
      <c r="H646" s="94">
        <v>25.25</v>
      </c>
      <c r="I646" s="93">
        <v>1338.25</v>
      </c>
      <c r="J646" s="58" t="s">
        <v>12</v>
      </c>
      <c r="K646" s="31" t="s">
        <v>1703</v>
      </c>
    </row>
    <row r="647" spans="2:11">
      <c r="B647" s="62" t="s">
        <v>25</v>
      </c>
      <c r="C647" s="61" t="s">
        <v>23</v>
      </c>
      <c r="D647" s="81">
        <v>44719</v>
      </c>
      <c r="E647" s="84" t="s">
        <v>2097</v>
      </c>
      <c r="F647" s="84" t="s">
        <v>381</v>
      </c>
      <c r="G647" s="83">
        <v>53</v>
      </c>
      <c r="H647" s="94">
        <v>25.25</v>
      </c>
      <c r="I647" s="93">
        <v>1338.25</v>
      </c>
      <c r="J647" s="58" t="s">
        <v>12</v>
      </c>
      <c r="K647" s="31" t="s">
        <v>1704</v>
      </c>
    </row>
    <row r="648" spans="2:11">
      <c r="B648" s="62" t="s">
        <v>25</v>
      </c>
      <c r="C648" s="61" t="s">
        <v>23</v>
      </c>
      <c r="D648" s="81">
        <v>44719</v>
      </c>
      <c r="E648" s="84" t="s">
        <v>2097</v>
      </c>
      <c r="F648" s="84" t="s">
        <v>381</v>
      </c>
      <c r="G648" s="83">
        <v>53</v>
      </c>
      <c r="H648" s="94">
        <v>25.25</v>
      </c>
      <c r="I648" s="93">
        <v>1338.25</v>
      </c>
      <c r="J648" s="58" t="s">
        <v>12</v>
      </c>
      <c r="K648" s="31" t="s">
        <v>1705</v>
      </c>
    </row>
    <row r="649" spans="2:11">
      <c r="B649" s="62" t="s">
        <v>25</v>
      </c>
      <c r="C649" s="61" t="s">
        <v>23</v>
      </c>
      <c r="D649" s="81">
        <v>44719</v>
      </c>
      <c r="E649" s="84" t="s">
        <v>2097</v>
      </c>
      <c r="F649" s="84" t="s">
        <v>381</v>
      </c>
      <c r="G649" s="83">
        <v>51</v>
      </c>
      <c r="H649" s="94">
        <v>25.25</v>
      </c>
      <c r="I649" s="93">
        <v>1287.75</v>
      </c>
      <c r="J649" s="58" t="s">
        <v>12</v>
      </c>
      <c r="K649" s="31" t="s">
        <v>1706</v>
      </c>
    </row>
    <row r="650" spans="2:11">
      <c r="B650" s="62" t="s">
        <v>25</v>
      </c>
      <c r="C650" s="61" t="s">
        <v>23</v>
      </c>
      <c r="D650" s="81">
        <v>44719</v>
      </c>
      <c r="E650" s="84" t="s">
        <v>2097</v>
      </c>
      <c r="F650" s="84" t="s">
        <v>381</v>
      </c>
      <c r="G650" s="83">
        <v>51</v>
      </c>
      <c r="H650" s="94">
        <v>25.25</v>
      </c>
      <c r="I650" s="93">
        <v>1287.75</v>
      </c>
      <c r="J650" s="58" t="s">
        <v>12</v>
      </c>
      <c r="K650" s="31" t="s">
        <v>1707</v>
      </c>
    </row>
    <row r="651" spans="2:11">
      <c r="B651" s="62" t="s">
        <v>25</v>
      </c>
      <c r="C651" s="61" t="s">
        <v>23</v>
      </c>
      <c r="D651" s="81">
        <v>44719</v>
      </c>
      <c r="E651" s="84" t="s">
        <v>2097</v>
      </c>
      <c r="F651" s="84" t="s">
        <v>381</v>
      </c>
      <c r="G651" s="83">
        <v>51</v>
      </c>
      <c r="H651" s="94">
        <v>25.25</v>
      </c>
      <c r="I651" s="93">
        <v>1287.75</v>
      </c>
      <c r="J651" s="58" t="s">
        <v>12</v>
      </c>
      <c r="K651" s="31" t="s">
        <v>1708</v>
      </c>
    </row>
    <row r="652" spans="2:11">
      <c r="B652" s="62" t="s">
        <v>25</v>
      </c>
      <c r="C652" s="61" t="s">
        <v>23</v>
      </c>
      <c r="D652" s="81">
        <v>44719</v>
      </c>
      <c r="E652" s="84" t="s">
        <v>2097</v>
      </c>
      <c r="F652" s="84" t="s">
        <v>381</v>
      </c>
      <c r="G652" s="83">
        <v>51</v>
      </c>
      <c r="H652" s="94">
        <v>25.25</v>
      </c>
      <c r="I652" s="93">
        <v>1287.75</v>
      </c>
      <c r="J652" s="58" t="s">
        <v>12</v>
      </c>
      <c r="K652" s="31" t="s">
        <v>1709</v>
      </c>
    </row>
    <row r="653" spans="2:11">
      <c r="B653" s="62" t="s">
        <v>25</v>
      </c>
      <c r="C653" s="61" t="s">
        <v>23</v>
      </c>
      <c r="D653" s="81">
        <v>44719</v>
      </c>
      <c r="E653" s="84" t="s">
        <v>2097</v>
      </c>
      <c r="F653" s="84" t="s">
        <v>381</v>
      </c>
      <c r="G653" s="83">
        <v>104</v>
      </c>
      <c r="H653" s="94">
        <v>25.25</v>
      </c>
      <c r="I653" s="93">
        <v>2626</v>
      </c>
      <c r="J653" s="58" t="s">
        <v>12</v>
      </c>
      <c r="K653" s="31" t="s">
        <v>1710</v>
      </c>
    </row>
    <row r="654" spans="2:11">
      <c r="B654" s="62" t="s">
        <v>25</v>
      </c>
      <c r="C654" s="61" t="s">
        <v>23</v>
      </c>
      <c r="D654" s="81">
        <v>44719</v>
      </c>
      <c r="E654" s="84" t="s">
        <v>2097</v>
      </c>
      <c r="F654" s="84" t="s">
        <v>381</v>
      </c>
      <c r="G654" s="83">
        <v>138</v>
      </c>
      <c r="H654" s="94">
        <v>25.25</v>
      </c>
      <c r="I654" s="93">
        <v>3484.5</v>
      </c>
      <c r="J654" s="58" t="s">
        <v>12</v>
      </c>
      <c r="K654" s="31" t="s">
        <v>1711</v>
      </c>
    </row>
    <row r="655" spans="2:11">
      <c r="B655" s="62" t="s">
        <v>25</v>
      </c>
      <c r="C655" s="61" t="s">
        <v>23</v>
      </c>
      <c r="D655" s="81">
        <v>44719</v>
      </c>
      <c r="E655" s="84" t="s">
        <v>2097</v>
      </c>
      <c r="F655" s="84" t="s">
        <v>381</v>
      </c>
      <c r="G655" s="83">
        <v>127</v>
      </c>
      <c r="H655" s="94">
        <v>25.25</v>
      </c>
      <c r="I655" s="93">
        <v>3206.75</v>
      </c>
      <c r="J655" s="58" t="s">
        <v>12</v>
      </c>
      <c r="K655" s="31" t="s">
        <v>1712</v>
      </c>
    </row>
    <row r="656" spans="2:11">
      <c r="B656" s="62" t="s">
        <v>25</v>
      </c>
      <c r="C656" s="61" t="s">
        <v>23</v>
      </c>
      <c r="D656" s="81">
        <v>44719</v>
      </c>
      <c r="E656" s="84" t="s">
        <v>2097</v>
      </c>
      <c r="F656" s="84" t="s">
        <v>381</v>
      </c>
      <c r="G656" s="83">
        <v>122</v>
      </c>
      <c r="H656" s="94">
        <v>25.25</v>
      </c>
      <c r="I656" s="93">
        <v>3080.5</v>
      </c>
      <c r="J656" s="58" t="s">
        <v>12</v>
      </c>
      <c r="K656" s="31" t="s">
        <v>1713</v>
      </c>
    </row>
    <row r="657" spans="2:11">
      <c r="B657" s="62" t="s">
        <v>25</v>
      </c>
      <c r="C657" s="61" t="s">
        <v>23</v>
      </c>
      <c r="D657" s="81">
        <v>44719</v>
      </c>
      <c r="E657" s="84" t="s">
        <v>2097</v>
      </c>
      <c r="F657" s="84" t="s">
        <v>381</v>
      </c>
      <c r="G657" s="83">
        <v>182</v>
      </c>
      <c r="H657" s="94">
        <v>25.25</v>
      </c>
      <c r="I657" s="93">
        <v>4595.5</v>
      </c>
      <c r="J657" s="58" t="s">
        <v>12</v>
      </c>
      <c r="K657" s="31" t="s">
        <v>1714</v>
      </c>
    </row>
    <row r="658" spans="2:11">
      <c r="B658" s="62" t="s">
        <v>25</v>
      </c>
      <c r="C658" s="61" t="s">
        <v>23</v>
      </c>
      <c r="D658" s="81">
        <v>44719</v>
      </c>
      <c r="E658" s="84" t="s">
        <v>2097</v>
      </c>
      <c r="F658" s="84" t="s">
        <v>381</v>
      </c>
      <c r="G658" s="83">
        <v>23</v>
      </c>
      <c r="H658" s="94">
        <v>25.25</v>
      </c>
      <c r="I658" s="93">
        <v>580.75</v>
      </c>
      <c r="J658" s="58" t="s">
        <v>12</v>
      </c>
      <c r="K658" s="31" t="s">
        <v>1715</v>
      </c>
    </row>
    <row r="659" spans="2:11">
      <c r="B659" s="62" t="s">
        <v>25</v>
      </c>
      <c r="C659" s="61" t="s">
        <v>23</v>
      </c>
      <c r="D659" s="81">
        <v>44719</v>
      </c>
      <c r="E659" s="84" t="s">
        <v>2097</v>
      </c>
      <c r="F659" s="84" t="s">
        <v>381</v>
      </c>
      <c r="G659" s="83">
        <v>105</v>
      </c>
      <c r="H659" s="94">
        <v>25.25</v>
      </c>
      <c r="I659" s="93">
        <v>2651.25</v>
      </c>
      <c r="J659" s="58" t="s">
        <v>12</v>
      </c>
      <c r="K659" s="31" t="s">
        <v>1716</v>
      </c>
    </row>
    <row r="660" spans="2:11">
      <c r="B660" s="62" t="s">
        <v>25</v>
      </c>
      <c r="C660" s="61" t="s">
        <v>23</v>
      </c>
      <c r="D660" s="81">
        <v>44719</v>
      </c>
      <c r="E660" s="84" t="s">
        <v>2097</v>
      </c>
      <c r="F660" s="84" t="s">
        <v>381</v>
      </c>
      <c r="G660" s="83">
        <v>200</v>
      </c>
      <c r="H660" s="94">
        <v>25.25</v>
      </c>
      <c r="I660" s="93">
        <v>5050</v>
      </c>
      <c r="J660" s="58" t="s">
        <v>12</v>
      </c>
      <c r="K660" s="31" t="s">
        <v>1717</v>
      </c>
    </row>
    <row r="661" spans="2:11">
      <c r="B661" s="62" t="s">
        <v>25</v>
      </c>
      <c r="C661" s="61" t="s">
        <v>23</v>
      </c>
      <c r="D661" s="81">
        <v>44719</v>
      </c>
      <c r="E661" s="84" t="s">
        <v>2097</v>
      </c>
      <c r="F661" s="84" t="s">
        <v>381</v>
      </c>
      <c r="G661" s="83">
        <v>400</v>
      </c>
      <c r="H661" s="94">
        <v>25.25</v>
      </c>
      <c r="I661" s="93">
        <v>10100</v>
      </c>
      <c r="J661" s="58" t="s">
        <v>12</v>
      </c>
      <c r="K661" s="31" t="s">
        <v>1718</v>
      </c>
    </row>
    <row r="662" spans="2:11">
      <c r="B662" s="62" t="s">
        <v>25</v>
      </c>
      <c r="C662" s="61" t="s">
        <v>23</v>
      </c>
      <c r="D662" s="81">
        <v>44719</v>
      </c>
      <c r="E662" s="84" t="s">
        <v>2097</v>
      </c>
      <c r="F662" s="84" t="s">
        <v>381</v>
      </c>
      <c r="G662" s="83">
        <v>128</v>
      </c>
      <c r="H662" s="94">
        <v>25.25</v>
      </c>
      <c r="I662" s="93">
        <v>3232</v>
      </c>
      <c r="J662" s="58" t="s">
        <v>12</v>
      </c>
      <c r="K662" s="31" t="s">
        <v>1719</v>
      </c>
    </row>
    <row r="663" spans="2:11">
      <c r="B663" s="62" t="s">
        <v>25</v>
      </c>
      <c r="C663" s="61" t="s">
        <v>23</v>
      </c>
      <c r="D663" s="81">
        <v>44719</v>
      </c>
      <c r="E663" s="84" t="s">
        <v>2097</v>
      </c>
      <c r="F663" s="84" t="s">
        <v>381</v>
      </c>
      <c r="G663" s="83">
        <v>150</v>
      </c>
      <c r="H663" s="94">
        <v>25.25</v>
      </c>
      <c r="I663" s="93">
        <v>3787.5</v>
      </c>
      <c r="J663" s="58" t="s">
        <v>12</v>
      </c>
      <c r="K663" s="31" t="s">
        <v>1720</v>
      </c>
    </row>
    <row r="664" spans="2:11">
      <c r="B664" s="62" t="s">
        <v>25</v>
      </c>
      <c r="C664" s="61" t="s">
        <v>23</v>
      </c>
      <c r="D664" s="81">
        <v>44719</v>
      </c>
      <c r="E664" s="84" t="s">
        <v>2098</v>
      </c>
      <c r="F664" s="84" t="s">
        <v>381</v>
      </c>
      <c r="G664" s="83">
        <v>63</v>
      </c>
      <c r="H664" s="94">
        <v>25.25</v>
      </c>
      <c r="I664" s="93">
        <v>1590.75</v>
      </c>
      <c r="J664" s="58" t="s">
        <v>12</v>
      </c>
      <c r="K664" s="31" t="s">
        <v>1721</v>
      </c>
    </row>
    <row r="665" spans="2:11">
      <c r="B665" s="62" t="s">
        <v>25</v>
      </c>
      <c r="C665" s="61" t="s">
        <v>23</v>
      </c>
      <c r="D665" s="81">
        <v>44719</v>
      </c>
      <c r="E665" s="84" t="s">
        <v>850</v>
      </c>
      <c r="F665" s="84" t="s">
        <v>381</v>
      </c>
      <c r="G665" s="83">
        <v>63</v>
      </c>
      <c r="H665" s="94">
        <v>25.25</v>
      </c>
      <c r="I665" s="93">
        <v>1590.75</v>
      </c>
      <c r="J665" s="58" t="s">
        <v>12</v>
      </c>
      <c r="K665" s="31" t="s">
        <v>1722</v>
      </c>
    </row>
    <row r="666" spans="2:11">
      <c r="B666" s="62" t="s">
        <v>25</v>
      </c>
      <c r="C666" s="61" t="s">
        <v>23</v>
      </c>
      <c r="D666" s="81">
        <v>44719</v>
      </c>
      <c r="E666" s="84" t="s">
        <v>850</v>
      </c>
      <c r="F666" s="84" t="s">
        <v>381</v>
      </c>
      <c r="G666" s="83">
        <v>63</v>
      </c>
      <c r="H666" s="94">
        <v>25.25</v>
      </c>
      <c r="I666" s="93">
        <v>1590.75</v>
      </c>
      <c r="J666" s="58" t="s">
        <v>12</v>
      </c>
      <c r="K666" s="31" t="s">
        <v>1723</v>
      </c>
    </row>
    <row r="667" spans="2:11">
      <c r="B667" s="62" t="s">
        <v>25</v>
      </c>
      <c r="C667" s="61" t="s">
        <v>23</v>
      </c>
      <c r="D667" s="81">
        <v>44719</v>
      </c>
      <c r="E667" s="84" t="s">
        <v>850</v>
      </c>
      <c r="F667" s="84" t="s">
        <v>381</v>
      </c>
      <c r="G667" s="83">
        <v>63</v>
      </c>
      <c r="H667" s="94">
        <v>25.25</v>
      </c>
      <c r="I667" s="93">
        <v>1590.75</v>
      </c>
      <c r="J667" s="58" t="s">
        <v>12</v>
      </c>
      <c r="K667" s="31" t="s">
        <v>1724</v>
      </c>
    </row>
    <row r="668" spans="2:11">
      <c r="B668" s="62" t="s">
        <v>25</v>
      </c>
      <c r="C668" s="61" t="s">
        <v>23</v>
      </c>
      <c r="D668" s="81">
        <v>44719</v>
      </c>
      <c r="E668" s="84" t="s">
        <v>850</v>
      </c>
      <c r="F668" s="84" t="s">
        <v>381</v>
      </c>
      <c r="G668" s="83">
        <v>63</v>
      </c>
      <c r="H668" s="94">
        <v>25.25</v>
      </c>
      <c r="I668" s="93">
        <v>1590.75</v>
      </c>
      <c r="J668" s="58" t="s">
        <v>12</v>
      </c>
      <c r="K668" s="31" t="s">
        <v>1725</v>
      </c>
    </row>
    <row r="669" spans="2:11">
      <c r="B669" s="62" t="s">
        <v>25</v>
      </c>
      <c r="C669" s="61" t="s">
        <v>23</v>
      </c>
      <c r="D669" s="81">
        <v>44719</v>
      </c>
      <c r="E669" s="84" t="s">
        <v>850</v>
      </c>
      <c r="F669" s="84" t="s">
        <v>381</v>
      </c>
      <c r="G669" s="83">
        <v>63</v>
      </c>
      <c r="H669" s="94">
        <v>25.25</v>
      </c>
      <c r="I669" s="93">
        <v>1590.75</v>
      </c>
      <c r="J669" s="58" t="s">
        <v>12</v>
      </c>
      <c r="K669" s="31" t="s">
        <v>1726</v>
      </c>
    </row>
    <row r="670" spans="2:11">
      <c r="B670" s="62" t="s">
        <v>25</v>
      </c>
      <c r="C670" s="61" t="s">
        <v>23</v>
      </c>
      <c r="D670" s="81">
        <v>44719</v>
      </c>
      <c r="E670" s="84" t="s">
        <v>2099</v>
      </c>
      <c r="F670" s="84" t="s">
        <v>381</v>
      </c>
      <c r="G670" s="83">
        <v>11</v>
      </c>
      <c r="H670" s="94">
        <v>25.3</v>
      </c>
      <c r="I670" s="93">
        <v>278.3</v>
      </c>
      <c r="J670" s="58" t="s">
        <v>12</v>
      </c>
      <c r="K670" s="31" t="s">
        <v>1727</v>
      </c>
    </row>
    <row r="671" spans="2:11">
      <c r="B671" s="62" t="s">
        <v>25</v>
      </c>
      <c r="C671" s="61" t="s">
        <v>23</v>
      </c>
      <c r="D671" s="81">
        <v>44719</v>
      </c>
      <c r="E671" s="84" t="s">
        <v>2099</v>
      </c>
      <c r="F671" s="84" t="s">
        <v>381</v>
      </c>
      <c r="G671" s="83">
        <v>74</v>
      </c>
      <c r="H671" s="94">
        <v>25.3</v>
      </c>
      <c r="I671" s="93">
        <v>1872.2</v>
      </c>
      <c r="J671" s="58" t="s">
        <v>12</v>
      </c>
      <c r="K671" s="31" t="s">
        <v>1728</v>
      </c>
    </row>
    <row r="672" spans="2:11">
      <c r="B672" s="62" t="s">
        <v>25</v>
      </c>
      <c r="C672" s="61" t="s">
        <v>23</v>
      </c>
      <c r="D672" s="81">
        <v>44719</v>
      </c>
      <c r="E672" s="84" t="s">
        <v>2100</v>
      </c>
      <c r="F672" s="84" t="s">
        <v>381</v>
      </c>
      <c r="G672" s="83">
        <v>280</v>
      </c>
      <c r="H672" s="94">
        <v>25.3</v>
      </c>
      <c r="I672" s="93">
        <v>7084</v>
      </c>
      <c r="J672" s="58" t="s">
        <v>12</v>
      </c>
      <c r="K672" s="31" t="s">
        <v>1729</v>
      </c>
    </row>
    <row r="673" spans="2:11">
      <c r="B673" s="62" t="s">
        <v>25</v>
      </c>
      <c r="C673" s="61" t="s">
        <v>23</v>
      </c>
      <c r="D673" s="81">
        <v>44719</v>
      </c>
      <c r="E673" s="84" t="s">
        <v>2101</v>
      </c>
      <c r="F673" s="84" t="s">
        <v>381</v>
      </c>
      <c r="G673" s="83">
        <v>43</v>
      </c>
      <c r="H673" s="94">
        <v>25.3</v>
      </c>
      <c r="I673" s="93">
        <v>1087.9000000000001</v>
      </c>
      <c r="J673" s="58" t="s">
        <v>12</v>
      </c>
      <c r="K673" s="31" t="s">
        <v>1730</v>
      </c>
    </row>
    <row r="674" spans="2:11">
      <c r="B674" s="62" t="s">
        <v>25</v>
      </c>
      <c r="C674" s="61" t="s">
        <v>23</v>
      </c>
      <c r="D674" s="81">
        <v>44719</v>
      </c>
      <c r="E674" s="84" t="s">
        <v>2101</v>
      </c>
      <c r="F674" s="84" t="s">
        <v>381</v>
      </c>
      <c r="G674" s="83">
        <v>13</v>
      </c>
      <c r="H674" s="94">
        <v>25.3</v>
      </c>
      <c r="I674" s="93">
        <v>328.90000000000003</v>
      </c>
      <c r="J674" s="58" t="s">
        <v>12</v>
      </c>
      <c r="K674" s="31" t="s">
        <v>1731</v>
      </c>
    </row>
    <row r="675" spans="2:11">
      <c r="B675" s="62" t="s">
        <v>25</v>
      </c>
      <c r="C675" s="61" t="s">
        <v>23</v>
      </c>
      <c r="D675" s="81">
        <v>44719</v>
      </c>
      <c r="E675" s="84" t="s">
        <v>2102</v>
      </c>
      <c r="F675" s="84" t="s">
        <v>381</v>
      </c>
      <c r="G675" s="83">
        <v>28</v>
      </c>
      <c r="H675" s="94">
        <v>25.3</v>
      </c>
      <c r="I675" s="93">
        <v>708.4</v>
      </c>
      <c r="J675" s="58" t="s">
        <v>12</v>
      </c>
      <c r="K675" s="31" t="s">
        <v>1732</v>
      </c>
    </row>
    <row r="676" spans="2:11">
      <c r="B676" s="62" t="s">
        <v>25</v>
      </c>
      <c r="C676" s="61" t="s">
        <v>23</v>
      </c>
      <c r="D676" s="81">
        <v>44719</v>
      </c>
      <c r="E676" s="84" t="s">
        <v>2102</v>
      </c>
      <c r="F676" s="84" t="s">
        <v>381</v>
      </c>
      <c r="G676" s="83">
        <v>28</v>
      </c>
      <c r="H676" s="94">
        <v>25.3</v>
      </c>
      <c r="I676" s="93">
        <v>708.4</v>
      </c>
      <c r="J676" s="58" t="s">
        <v>12</v>
      </c>
      <c r="K676" s="31" t="s">
        <v>1733</v>
      </c>
    </row>
    <row r="677" spans="2:11">
      <c r="B677" s="62" t="s">
        <v>25</v>
      </c>
      <c r="C677" s="61" t="s">
        <v>23</v>
      </c>
      <c r="D677" s="81">
        <v>44719</v>
      </c>
      <c r="E677" s="84" t="s">
        <v>2103</v>
      </c>
      <c r="F677" s="84" t="s">
        <v>381</v>
      </c>
      <c r="G677" s="83">
        <v>17</v>
      </c>
      <c r="H677" s="94">
        <v>25.3</v>
      </c>
      <c r="I677" s="93">
        <v>430.1</v>
      </c>
      <c r="J677" s="58" t="s">
        <v>12</v>
      </c>
      <c r="K677" s="31" t="s">
        <v>1734</v>
      </c>
    </row>
    <row r="678" spans="2:11">
      <c r="B678" s="62" t="s">
        <v>25</v>
      </c>
      <c r="C678" s="61" t="s">
        <v>23</v>
      </c>
      <c r="D678" s="81">
        <v>44719</v>
      </c>
      <c r="E678" s="84" t="s">
        <v>2103</v>
      </c>
      <c r="F678" s="84" t="s">
        <v>381</v>
      </c>
      <c r="G678" s="83">
        <v>39</v>
      </c>
      <c r="H678" s="94">
        <v>25.3</v>
      </c>
      <c r="I678" s="93">
        <v>986.7</v>
      </c>
      <c r="J678" s="58" t="s">
        <v>12</v>
      </c>
      <c r="K678" s="31" t="s">
        <v>1735</v>
      </c>
    </row>
    <row r="679" spans="2:11">
      <c r="B679" s="62" t="s">
        <v>25</v>
      </c>
      <c r="C679" s="61" t="s">
        <v>23</v>
      </c>
      <c r="D679" s="81">
        <v>44719</v>
      </c>
      <c r="E679" s="84" t="s">
        <v>2104</v>
      </c>
      <c r="F679" s="84" t="s">
        <v>381</v>
      </c>
      <c r="G679" s="83">
        <v>92</v>
      </c>
      <c r="H679" s="94">
        <v>25.3</v>
      </c>
      <c r="I679" s="93">
        <v>2327.6</v>
      </c>
      <c r="J679" s="58" t="s">
        <v>12</v>
      </c>
      <c r="K679" s="31" t="s">
        <v>1736</v>
      </c>
    </row>
    <row r="680" spans="2:11">
      <c r="B680" s="62" t="s">
        <v>25</v>
      </c>
      <c r="C680" s="61" t="s">
        <v>23</v>
      </c>
      <c r="D680" s="81">
        <v>44719</v>
      </c>
      <c r="E680" s="84" t="s">
        <v>2105</v>
      </c>
      <c r="F680" s="84" t="s">
        <v>381</v>
      </c>
      <c r="G680" s="83">
        <v>50</v>
      </c>
      <c r="H680" s="94">
        <v>25.3</v>
      </c>
      <c r="I680" s="93">
        <v>1265</v>
      </c>
      <c r="J680" s="58" t="s">
        <v>12</v>
      </c>
      <c r="K680" s="31" t="s">
        <v>1737</v>
      </c>
    </row>
    <row r="681" spans="2:11">
      <c r="B681" s="62" t="s">
        <v>25</v>
      </c>
      <c r="C681" s="61" t="s">
        <v>23</v>
      </c>
      <c r="D681" s="81">
        <v>44719</v>
      </c>
      <c r="E681" s="84" t="s">
        <v>2106</v>
      </c>
      <c r="F681" s="84" t="s">
        <v>381</v>
      </c>
      <c r="G681" s="83">
        <v>92</v>
      </c>
      <c r="H681" s="94">
        <v>25.3</v>
      </c>
      <c r="I681" s="93">
        <v>2327.6</v>
      </c>
      <c r="J681" s="58" t="s">
        <v>12</v>
      </c>
      <c r="K681" s="31" t="s">
        <v>1738</v>
      </c>
    </row>
    <row r="682" spans="2:11">
      <c r="B682" s="62" t="s">
        <v>25</v>
      </c>
      <c r="C682" s="61" t="s">
        <v>23</v>
      </c>
      <c r="D682" s="81">
        <v>44719</v>
      </c>
      <c r="E682" s="84" t="s">
        <v>2107</v>
      </c>
      <c r="F682" s="84" t="s">
        <v>381</v>
      </c>
      <c r="G682" s="83">
        <v>50</v>
      </c>
      <c r="H682" s="94">
        <v>25.3</v>
      </c>
      <c r="I682" s="93">
        <v>1265</v>
      </c>
      <c r="J682" s="58" t="s">
        <v>12</v>
      </c>
      <c r="K682" s="31" t="s">
        <v>1739</v>
      </c>
    </row>
    <row r="683" spans="2:11">
      <c r="B683" s="62" t="s">
        <v>25</v>
      </c>
      <c r="C683" s="61" t="s">
        <v>23</v>
      </c>
      <c r="D683" s="81">
        <v>44719</v>
      </c>
      <c r="E683" s="84" t="s">
        <v>2108</v>
      </c>
      <c r="F683" s="84" t="s">
        <v>381</v>
      </c>
      <c r="G683" s="83">
        <v>50</v>
      </c>
      <c r="H683" s="94">
        <v>25.3</v>
      </c>
      <c r="I683" s="93">
        <v>1265</v>
      </c>
      <c r="J683" s="58" t="s">
        <v>12</v>
      </c>
      <c r="K683" s="31" t="s">
        <v>1740</v>
      </c>
    </row>
    <row r="684" spans="2:11">
      <c r="B684" s="62" t="s">
        <v>25</v>
      </c>
      <c r="C684" s="61" t="s">
        <v>23</v>
      </c>
      <c r="D684" s="81">
        <v>44719</v>
      </c>
      <c r="E684" s="84" t="s">
        <v>2109</v>
      </c>
      <c r="F684" s="84" t="s">
        <v>381</v>
      </c>
      <c r="G684" s="83">
        <v>50</v>
      </c>
      <c r="H684" s="94">
        <v>25.3</v>
      </c>
      <c r="I684" s="93">
        <v>1265</v>
      </c>
      <c r="J684" s="58" t="s">
        <v>12</v>
      </c>
      <c r="K684" s="31" t="s">
        <v>1741</v>
      </c>
    </row>
    <row r="685" spans="2:11">
      <c r="B685" s="62" t="s">
        <v>25</v>
      </c>
      <c r="C685" s="61" t="s">
        <v>23</v>
      </c>
      <c r="D685" s="81">
        <v>44719</v>
      </c>
      <c r="E685" s="84" t="s">
        <v>2110</v>
      </c>
      <c r="F685" s="84" t="s">
        <v>381</v>
      </c>
      <c r="G685" s="83">
        <v>50</v>
      </c>
      <c r="H685" s="94">
        <v>25.3</v>
      </c>
      <c r="I685" s="93">
        <v>1265</v>
      </c>
      <c r="J685" s="58" t="s">
        <v>12</v>
      </c>
      <c r="K685" s="31" t="s">
        <v>1742</v>
      </c>
    </row>
    <row r="686" spans="2:11">
      <c r="B686" s="62" t="s">
        <v>25</v>
      </c>
      <c r="C686" s="61" t="s">
        <v>23</v>
      </c>
      <c r="D686" s="81">
        <v>44719</v>
      </c>
      <c r="E686" s="84" t="s">
        <v>2111</v>
      </c>
      <c r="F686" s="84" t="s">
        <v>381</v>
      </c>
      <c r="G686" s="83">
        <v>50</v>
      </c>
      <c r="H686" s="94">
        <v>25.3</v>
      </c>
      <c r="I686" s="93">
        <v>1265</v>
      </c>
      <c r="J686" s="58" t="s">
        <v>12</v>
      </c>
      <c r="K686" s="31" t="s">
        <v>1743</v>
      </c>
    </row>
    <row r="687" spans="2:11">
      <c r="B687" s="62" t="s">
        <v>25</v>
      </c>
      <c r="C687" s="61" t="s">
        <v>23</v>
      </c>
      <c r="D687" s="81">
        <v>44719</v>
      </c>
      <c r="E687" s="84" t="s">
        <v>2112</v>
      </c>
      <c r="F687" s="84" t="s">
        <v>381</v>
      </c>
      <c r="G687" s="83">
        <v>52</v>
      </c>
      <c r="H687" s="94">
        <v>25.3</v>
      </c>
      <c r="I687" s="93">
        <v>1315.6000000000001</v>
      </c>
      <c r="J687" s="58" t="s">
        <v>12</v>
      </c>
      <c r="K687" s="31" t="s">
        <v>1744</v>
      </c>
    </row>
    <row r="688" spans="2:11">
      <c r="B688" s="62" t="s">
        <v>25</v>
      </c>
      <c r="C688" s="61" t="s">
        <v>23</v>
      </c>
      <c r="D688" s="81">
        <v>44719</v>
      </c>
      <c r="E688" s="84" t="s">
        <v>2113</v>
      </c>
      <c r="F688" s="84" t="s">
        <v>381</v>
      </c>
      <c r="G688" s="83">
        <v>52</v>
      </c>
      <c r="H688" s="94">
        <v>25.3</v>
      </c>
      <c r="I688" s="93">
        <v>1315.6000000000001</v>
      </c>
      <c r="J688" s="58" t="s">
        <v>12</v>
      </c>
      <c r="K688" s="31" t="s">
        <v>1745</v>
      </c>
    </row>
    <row r="689" spans="2:11">
      <c r="B689" s="62" t="s">
        <v>25</v>
      </c>
      <c r="C689" s="61" t="s">
        <v>23</v>
      </c>
      <c r="D689" s="81">
        <v>44719</v>
      </c>
      <c r="E689" s="84" t="s">
        <v>2114</v>
      </c>
      <c r="F689" s="84" t="s">
        <v>381</v>
      </c>
      <c r="G689" s="83">
        <v>52</v>
      </c>
      <c r="H689" s="94">
        <v>25.3</v>
      </c>
      <c r="I689" s="93">
        <v>1315.6000000000001</v>
      </c>
      <c r="J689" s="58" t="s">
        <v>12</v>
      </c>
      <c r="K689" s="31" t="s">
        <v>1746</v>
      </c>
    </row>
    <row r="690" spans="2:11">
      <c r="B690" s="62" t="s">
        <v>25</v>
      </c>
      <c r="C690" s="61" t="s">
        <v>23</v>
      </c>
      <c r="D690" s="81">
        <v>44719</v>
      </c>
      <c r="E690" s="84" t="s">
        <v>2115</v>
      </c>
      <c r="F690" s="84" t="s">
        <v>381</v>
      </c>
      <c r="G690" s="83">
        <v>3</v>
      </c>
      <c r="H690" s="94">
        <v>25.3</v>
      </c>
      <c r="I690" s="93">
        <v>75.900000000000006</v>
      </c>
      <c r="J690" s="58" t="s">
        <v>12</v>
      </c>
      <c r="K690" s="31" t="s">
        <v>1747</v>
      </c>
    </row>
    <row r="691" spans="2:11">
      <c r="B691" s="62" t="s">
        <v>25</v>
      </c>
      <c r="C691" s="61" t="s">
        <v>23</v>
      </c>
      <c r="D691" s="81">
        <v>44719</v>
      </c>
      <c r="E691" s="84" t="s">
        <v>2115</v>
      </c>
      <c r="F691" s="84" t="s">
        <v>381</v>
      </c>
      <c r="G691" s="83">
        <v>37</v>
      </c>
      <c r="H691" s="94">
        <v>25.3</v>
      </c>
      <c r="I691" s="93">
        <v>936.1</v>
      </c>
      <c r="J691" s="58" t="s">
        <v>12</v>
      </c>
      <c r="K691" s="31" t="s">
        <v>1748</v>
      </c>
    </row>
    <row r="692" spans="2:11">
      <c r="B692" s="62" t="s">
        <v>25</v>
      </c>
      <c r="C692" s="61" t="s">
        <v>23</v>
      </c>
      <c r="D692" s="81">
        <v>44719</v>
      </c>
      <c r="E692" s="84" t="s">
        <v>2115</v>
      </c>
      <c r="F692" s="84" t="s">
        <v>381</v>
      </c>
      <c r="G692" s="83">
        <v>12</v>
      </c>
      <c r="H692" s="94">
        <v>25.3</v>
      </c>
      <c r="I692" s="93">
        <v>303.60000000000002</v>
      </c>
      <c r="J692" s="58" t="s">
        <v>12</v>
      </c>
      <c r="K692" s="31" t="s">
        <v>1749</v>
      </c>
    </row>
    <row r="693" spans="2:11">
      <c r="B693" s="62" t="s">
        <v>25</v>
      </c>
      <c r="C693" s="61" t="s">
        <v>23</v>
      </c>
      <c r="D693" s="81">
        <v>44719</v>
      </c>
      <c r="E693" s="84" t="s">
        <v>2116</v>
      </c>
      <c r="F693" s="84" t="s">
        <v>381</v>
      </c>
      <c r="G693" s="83">
        <v>23</v>
      </c>
      <c r="H693" s="94">
        <v>25.3</v>
      </c>
      <c r="I693" s="93">
        <v>581.9</v>
      </c>
      <c r="J693" s="58" t="s">
        <v>12</v>
      </c>
      <c r="K693" s="31" t="s">
        <v>1750</v>
      </c>
    </row>
    <row r="694" spans="2:11">
      <c r="B694" s="62" t="s">
        <v>25</v>
      </c>
      <c r="C694" s="61" t="s">
        <v>23</v>
      </c>
      <c r="D694" s="81">
        <v>44719</v>
      </c>
      <c r="E694" s="84" t="s">
        <v>2116</v>
      </c>
      <c r="F694" s="84" t="s">
        <v>381</v>
      </c>
      <c r="G694" s="83">
        <v>29</v>
      </c>
      <c r="H694" s="94">
        <v>25.3</v>
      </c>
      <c r="I694" s="93">
        <v>733.7</v>
      </c>
      <c r="J694" s="58" t="s">
        <v>12</v>
      </c>
      <c r="K694" s="31" t="s">
        <v>1751</v>
      </c>
    </row>
    <row r="695" spans="2:11">
      <c r="B695" s="62" t="s">
        <v>25</v>
      </c>
      <c r="C695" s="61" t="s">
        <v>23</v>
      </c>
      <c r="D695" s="81">
        <v>44719</v>
      </c>
      <c r="E695" s="84" t="s">
        <v>2117</v>
      </c>
      <c r="F695" s="84" t="s">
        <v>381</v>
      </c>
      <c r="G695" s="83">
        <v>24</v>
      </c>
      <c r="H695" s="94">
        <v>25.3</v>
      </c>
      <c r="I695" s="93">
        <v>607.20000000000005</v>
      </c>
      <c r="J695" s="58" t="s">
        <v>12</v>
      </c>
      <c r="K695" s="31" t="s">
        <v>1752</v>
      </c>
    </row>
    <row r="696" spans="2:11">
      <c r="B696" s="62" t="s">
        <v>25</v>
      </c>
      <c r="C696" s="61" t="s">
        <v>23</v>
      </c>
      <c r="D696" s="81">
        <v>44719</v>
      </c>
      <c r="E696" s="84" t="s">
        <v>2117</v>
      </c>
      <c r="F696" s="84" t="s">
        <v>381</v>
      </c>
      <c r="G696" s="83">
        <v>28</v>
      </c>
      <c r="H696" s="94">
        <v>25.3</v>
      </c>
      <c r="I696" s="93">
        <v>708.4</v>
      </c>
      <c r="J696" s="58" t="s">
        <v>12</v>
      </c>
      <c r="K696" s="31" t="s">
        <v>1753</v>
      </c>
    </row>
    <row r="697" spans="2:11">
      <c r="B697" s="62" t="s">
        <v>25</v>
      </c>
      <c r="C697" s="61" t="s">
        <v>23</v>
      </c>
      <c r="D697" s="81">
        <v>44719</v>
      </c>
      <c r="E697" s="84" t="s">
        <v>2118</v>
      </c>
      <c r="F697" s="84" t="s">
        <v>381</v>
      </c>
      <c r="G697" s="83">
        <v>52</v>
      </c>
      <c r="H697" s="94">
        <v>25.3</v>
      </c>
      <c r="I697" s="93">
        <v>1315.6000000000001</v>
      </c>
      <c r="J697" s="58" t="s">
        <v>12</v>
      </c>
      <c r="K697" s="31" t="s">
        <v>1754</v>
      </c>
    </row>
    <row r="698" spans="2:11">
      <c r="B698" s="62" t="s">
        <v>25</v>
      </c>
      <c r="C698" s="61" t="s">
        <v>23</v>
      </c>
      <c r="D698" s="81">
        <v>44719</v>
      </c>
      <c r="E698" s="84" t="s">
        <v>2119</v>
      </c>
      <c r="F698" s="84" t="s">
        <v>381</v>
      </c>
      <c r="G698" s="83">
        <v>52</v>
      </c>
      <c r="H698" s="94">
        <v>25.3</v>
      </c>
      <c r="I698" s="93">
        <v>1315.6000000000001</v>
      </c>
      <c r="J698" s="58" t="s">
        <v>12</v>
      </c>
      <c r="K698" s="31" t="s">
        <v>1755</v>
      </c>
    </row>
    <row r="699" spans="2:11">
      <c r="B699" s="62" t="s">
        <v>25</v>
      </c>
      <c r="C699" s="61" t="s">
        <v>23</v>
      </c>
      <c r="D699" s="81">
        <v>44719</v>
      </c>
      <c r="E699" s="84" t="s">
        <v>2120</v>
      </c>
      <c r="F699" s="84" t="s">
        <v>381</v>
      </c>
      <c r="G699" s="83">
        <v>52</v>
      </c>
      <c r="H699" s="94">
        <v>25.3</v>
      </c>
      <c r="I699" s="93">
        <v>1315.6000000000001</v>
      </c>
      <c r="J699" s="58" t="s">
        <v>12</v>
      </c>
      <c r="K699" s="31" t="s">
        <v>1756</v>
      </c>
    </row>
    <row r="700" spans="2:11">
      <c r="B700" s="62" t="s">
        <v>25</v>
      </c>
      <c r="C700" s="61" t="s">
        <v>23</v>
      </c>
      <c r="D700" s="81">
        <v>44719</v>
      </c>
      <c r="E700" s="84" t="s">
        <v>2121</v>
      </c>
      <c r="F700" s="84" t="s">
        <v>381</v>
      </c>
      <c r="G700" s="83">
        <v>52</v>
      </c>
      <c r="H700" s="94">
        <v>25.3</v>
      </c>
      <c r="I700" s="93">
        <v>1315.6000000000001</v>
      </c>
      <c r="J700" s="58" t="s">
        <v>12</v>
      </c>
      <c r="K700" s="31" t="s">
        <v>1757</v>
      </c>
    </row>
    <row r="701" spans="2:11">
      <c r="B701" s="62" t="s">
        <v>25</v>
      </c>
      <c r="C701" s="61" t="s">
        <v>23</v>
      </c>
      <c r="D701" s="81">
        <v>44719</v>
      </c>
      <c r="E701" s="84" t="s">
        <v>2122</v>
      </c>
      <c r="F701" s="84" t="s">
        <v>381</v>
      </c>
      <c r="G701" s="83">
        <v>60</v>
      </c>
      <c r="H701" s="94">
        <v>25.3</v>
      </c>
      <c r="I701" s="93">
        <v>1518</v>
      </c>
      <c r="J701" s="58" t="s">
        <v>12</v>
      </c>
      <c r="K701" s="31" t="s">
        <v>1758</v>
      </c>
    </row>
    <row r="702" spans="2:11">
      <c r="B702" s="62" t="s">
        <v>25</v>
      </c>
      <c r="C702" s="61" t="s">
        <v>23</v>
      </c>
      <c r="D702" s="81">
        <v>44719</v>
      </c>
      <c r="E702" s="84" t="s">
        <v>2123</v>
      </c>
      <c r="F702" s="84" t="s">
        <v>381</v>
      </c>
      <c r="G702" s="83">
        <v>60</v>
      </c>
      <c r="H702" s="94">
        <v>25.3</v>
      </c>
      <c r="I702" s="93">
        <v>1518</v>
      </c>
      <c r="J702" s="58" t="s">
        <v>12</v>
      </c>
      <c r="K702" s="31" t="s">
        <v>1759</v>
      </c>
    </row>
    <row r="703" spans="2:11">
      <c r="B703" s="62" t="s">
        <v>25</v>
      </c>
      <c r="C703" s="61" t="s">
        <v>23</v>
      </c>
      <c r="D703" s="81">
        <v>44719</v>
      </c>
      <c r="E703" s="84" t="s">
        <v>2124</v>
      </c>
      <c r="F703" s="84" t="s">
        <v>381</v>
      </c>
      <c r="G703" s="83">
        <v>60</v>
      </c>
      <c r="H703" s="94">
        <v>25.3</v>
      </c>
      <c r="I703" s="93">
        <v>1518</v>
      </c>
      <c r="J703" s="58" t="s">
        <v>12</v>
      </c>
      <c r="K703" s="31" t="s">
        <v>1760</v>
      </c>
    </row>
    <row r="704" spans="2:11">
      <c r="B704" s="62" t="s">
        <v>25</v>
      </c>
      <c r="C704" s="61" t="s">
        <v>23</v>
      </c>
      <c r="D704" s="81">
        <v>44719</v>
      </c>
      <c r="E704" s="84" t="s">
        <v>2125</v>
      </c>
      <c r="F704" s="84" t="s">
        <v>381</v>
      </c>
      <c r="G704" s="83">
        <v>31</v>
      </c>
      <c r="H704" s="94">
        <v>25.3</v>
      </c>
      <c r="I704" s="93">
        <v>784.30000000000007</v>
      </c>
      <c r="J704" s="58" t="s">
        <v>12</v>
      </c>
      <c r="K704" s="31" t="s">
        <v>1761</v>
      </c>
    </row>
    <row r="705" spans="2:11">
      <c r="B705" s="62" t="s">
        <v>25</v>
      </c>
      <c r="C705" s="61" t="s">
        <v>23</v>
      </c>
      <c r="D705" s="81">
        <v>44719</v>
      </c>
      <c r="E705" s="84" t="s">
        <v>2125</v>
      </c>
      <c r="F705" s="84" t="s">
        <v>381</v>
      </c>
      <c r="G705" s="83">
        <v>29</v>
      </c>
      <c r="H705" s="94">
        <v>25.3</v>
      </c>
      <c r="I705" s="93">
        <v>733.7</v>
      </c>
      <c r="J705" s="58" t="s">
        <v>12</v>
      </c>
      <c r="K705" s="31" t="s">
        <v>1762</v>
      </c>
    </row>
    <row r="706" spans="2:11">
      <c r="B706" s="62" t="s">
        <v>25</v>
      </c>
      <c r="C706" s="61" t="s">
        <v>23</v>
      </c>
      <c r="D706" s="81">
        <v>44719</v>
      </c>
      <c r="E706" s="84" t="s">
        <v>2126</v>
      </c>
      <c r="F706" s="84" t="s">
        <v>381</v>
      </c>
      <c r="G706" s="83">
        <v>60</v>
      </c>
      <c r="H706" s="94">
        <v>25.3</v>
      </c>
      <c r="I706" s="93">
        <v>1518</v>
      </c>
      <c r="J706" s="58" t="s">
        <v>12</v>
      </c>
      <c r="K706" s="31" t="s">
        <v>1763</v>
      </c>
    </row>
    <row r="707" spans="2:11">
      <c r="B707" s="62" t="s">
        <v>25</v>
      </c>
      <c r="C707" s="61" t="s">
        <v>23</v>
      </c>
      <c r="D707" s="81">
        <v>44719</v>
      </c>
      <c r="E707" s="84" t="s">
        <v>2127</v>
      </c>
      <c r="F707" s="84" t="s">
        <v>381</v>
      </c>
      <c r="G707" s="83">
        <v>60</v>
      </c>
      <c r="H707" s="94">
        <v>25.3</v>
      </c>
      <c r="I707" s="93">
        <v>1518</v>
      </c>
      <c r="J707" s="58" t="s">
        <v>12</v>
      </c>
      <c r="K707" s="31" t="s">
        <v>1764</v>
      </c>
    </row>
    <row r="708" spans="2:11">
      <c r="B708" s="62" t="s">
        <v>25</v>
      </c>
      <c r="C708" s="61" t="s">
        <v>23</v>
      </c>
      <c r="D708" s="81">
        <v>44719</v>
      </c>
      <c r="E708" s="84" t="s">
        <v>2128</v>
      </c>
      <c r="F708" s="84" t="s">
        <v>381</v>
      </c>
      <c r="G708" s="83">
        <v>60</v>
      </c>
      <c r="H708" s="94">
        <v>25.3</v>
      </c>
      <c r="I708" s="93">
        <v>1518</v>
      </c>
      <c r="J708" s="58" t="s">
        <v>12</v>
      </c>
      <c r="K708" s="31" t="s">
        <v>1765</v>
      </c>
    </row>
    <row r="709" spans="2:11">
      <c r="B709" s="62" t="s">
        <v>25</v>
      </c>
      <c r="C709" s="61" t="s">
        <v>23</v>
      </c>
      <c r="D709" s="81">
        <v>44719</v>
      </c>
      <c r="E709" s="84" t="s">
        <v>2129</v>
      </c>
      <c r="F709" s="84" t="s">
        <v>381</v>
      </c>
      <c r="G709" s="83">
        <v>60</v>
      </c>
      <c r="H709" s="94">
        <v>25.3</v>
      </c>
      <c r="I709" s="93">
        <v>1518</v>
      </c>
      <c r="J709" s="58" t="s">
        <v>12</v>
      </c>
      <c r="K709" s="31" t="s">
        <v>1766</v>
      </c>
    </row>
    <row r="710" spans="2:11">
      <c r="B710" s="62" t="s">
        <v>25</v>
      </c>
      <c r="C710" s="61" t="s">
        <v>23</v>
      </c>
      <c r="D710" s="81">
        <v>44719</v>
      </c>
      <c r="E710" s="84" t="s">
        <v>2130</v>
      </c>
      <c r="F710" s="84" t="s">
        <v>381</v>
      </c>
      <c r="G710" s="83">
        <v>57</v>
      </c>
      <c r="H710" s="94">
        <v>25.3</v>
      </c>
      <c r="I710" s="93">
        <v>1442.1000000000001</v>
      </c>
      <c r="J710" s="58" t="s">
        <v>12</v>
      </c>
      <c r="K710" s="31" t="s">
        <v>1767</v>
      </c>
    </row>
    <row r="711" spans="2:11">
      <c r="B711" s="62" t="s">
        <v>25</v>
      </c>
      <c r="C711" s="61" t="s">
        <v>23</v>
      </c>
      <c r="D711" s="81">
        <v>44719</v>
      </c>
      <c r="E711" s="84" t="s">
        <v>2130</v>
      </c>
      <c r="F711" s="84" t="s">
        <v>381</v>
      </c>
      <c r="G711" s="83">
        <v>3</v>
      </c>
      <c r="H711" s="94">
        <v>25.3</v>
      </c>
      <c r="I711" s="93">
        <v>75.900000000000006</v>
      </c>
      <c r="J711" s="58" t="s">
        <v>12</v>
      </c>
      <c r="K711" s="31" t="s">
        <v>1768</v>
      </c>
    </row>
    <row r="712" spans="2:11">
      <c r="B712" s="62" t="s">
        <v>25</v>
      </c>
      <c r="C712" s="61" t="s">
        <v>23</v>
      </c>
      <c r="D712" s="81">
        <v>44719</v>
      </c>
      <c r="E712" s="84" t="s">
        <v>2131</v>
      </c>
      <c r="F712" s="84" t="s">
        <v>381</v>
      </c>
      <c r="G712" s="83">
        <v>57</v>
      </c>
      <c r="H712" s="94">
        <v>25.3</v>
      </c>
      <c r="I712" s="93">
        <v>1442.1000000000001</v>
      </c>
      <c r="J712" s="58" t="s">
        <v>12</v>
      </c>
      <c r="K712" s="31" t="s">
        <v>1769</v>
      </c>
    </row>
    <row r="713" spans="2:11">
      <c r="B713" s="62" t="s">
        <v>25</v>
      </c>
      <c r="C713" s="61" t="s">
        <v>23</v>
      </c>
      <c r="D713" s="81">
        <v>44719</v>
      </c>
      <c r="E713" s="84" t="s">
        <v>2132</v>
      </c>
      <c r="F713" s="84" t="s">
        <v>381</v>
      </c>
      <c r="G713" s="83">
        <v>57</v>
      </c>
      <c r="H713" s="94">
        <v>25.3</v>
      </c>
      <c r="I713" s="93">
        <v>1442.1000000000001</v>
      </c>
      <c r="J713" s="58" t="s">
        <v>12</v>
      </c>
      <c r="K713" s="31" t="s">
        <v>1770</v>
      </c>
    </row>
    <row r="714" spans="2:11">
      <c r="B714" s="62" t="s">
        <v>25</v>
      </c>
      <c r="C714" s="61" t="s">
        <v>23</v>
      </c>
      <c r="D714" s="81">
        <v>44719</v>
      </c>
      <c r="E714" s="84" t="s">
        <v>2133</v>
      </c>
      <c r="F714" s="84" t="s">
        <v>381</v>
      </c>
      <c r="G714" s="83">
        <v>49</v>
      </c>
      <c r="H714" s="94">
        <v>25.3</v>
      </c>
      <c r="I714" s="93">
        <v>1239.7</v>
      </c>
      <c r="J714" s="58" t="s">
        <v>12</v>
      </c>
      <c r="K714" s="31" t="s">
        <v>1771</v>
      </c>
    </row>
    <row r="715" spans="2:11">
      <c r="B715" s="62" t="s">
        <v>25</v>
      </c>
      <c r="C715" s="61" t="s">
        <v>23</v>
      </c>
      <c r="D715" s="81">
        <v>44719</v>
      </c>
      <c r="E715" s="84" t="s">
        <v>2133</v>
      </c>
      <c r="F715" s="84" t="s">
        <v>381</v>
      </c>
      <c r="G715" s="83">
        <v>8</v>
      </c>
      <c r="H715" s="94">
        <v>25.3</v>
      </c>
      <c r="I715" s="93">
        <v>202.4</v>
      </c>
      <c r="J715" s="58" t="s">
        <v>12</v>
      </c>
      <c r="K715" s="31" t="s">
        <v>1772</v>
      </c>
    </row>
    <row r="716" spans="2:11">
      <c r="B716" s="62" t="s">
        <v>25</v>
      </c>
      <c r="C716" s="61" t="s">
        <v>23</v>
      </c>
      <c r="D716" s="81">
        <v>44719</v>
      </c>
      <c r="E716" s="84" t="s">
        <v>2134</v>
      </c>
      <c r="F716" s="84" t="s">
        <v>381</v>
      </c>
      <c r="G716" s="83">
        <v>57</v>
      </c>
      <c r="H716" s="94">
        <v>25.3</v>
      </c>
      <c r="I716" s="93">
        <v>1442.1000000000001</v>
      </c>
      <c r="J716" s="58" t="s">
        <v>12</v>
      </c>
      <c r="K716" s="31" t="s">
        <v>1773</v>
      </c>
    </row>
    <row r="717" spans="2:11">
      <c r="B717" s="62" t="s">
        <v>25</v>
      </c>
      <c r="C717" s="61" t="s">
        <v>23</v>
      </c>
      <c r="D717" s="81">
        <v>44719</v>
      </c>
      <c r="E717" s="84" t="s">
        <v>2135</v>
      </c>
      <c r="F717" s="84" t="s">
        <v>381</v>
      </c>
      <c r="G717" s="83">
        <v>57</v>
      </c>
      <c r="H717" s="94">
        <v>25.3</v>
      </c>
      <c r="I717" s="93">
        <v>1442.1000000000001</v>
      </c>
      <c r="J717" s="58" t="s">
        <v>12</v>
      </c>
      <c r="K717" s="31" t="s">
        <v>1774</v>
      </c>
    </row>
    <row r="718" spans="2:11">
      <c r="B718" s="62" t="s">
        <v>25</v>
      </c>
      <c r="C718" s="61" t="s">
        <v>23</v>
      </c>
      <c r="D718" s="81">
        <v>44719</v>
      </c>
      <c r="E718" s="84" t="s">
        <v>2136</v>
      </c>
      <c r="F718" s="84" t="s">
        <v>381</v>
      </c>
      <c r="G718" s="83">
        <v>52</v>
      </c>
      <c r="H718" s="94">
        <v>25.3</v>
      </c>
      <c r="I718" s="93">
        <v>1315.6000000000001</v>
      </c>
      <c r="J718" s="58" t="s">
        <v>12</v>
      </c>
      <c r="K718" s="31" t="s">
        <v>1775</v>
      </c>
    </row>
    <row r="719" spans="2:11">
      <c r="B719" s="62" t="s">
        <v>25</v>
      </c>
      <c r="C719" s="61" t="s">
        <v>23</v>
      </c>
      <c r="D719" s="81">
        <v>44719</v>
      </c>
      <c r="E719" s="84" t="s">
        <v>2136</v>
      </c>
      <c r="F719" s="84" t="s">
        <v>381</v>
      </c>
      <c r="G719" s="83">
        <v>5</v>
      </c>
      <c r="H719" s="94">
        <v>25.3</v>
      </c>
      <c r="I719" s="93">
        <v>126.5</v>
      </c>
      <c r="J719" s="58" t="s">
        <v>12</v>
      </c>
      <c r="K719" s="31" t="s">
        <v>1776</v>
      </c>
    </row>
    <row r="720" spans="2:11">
      <c r="B720" s="62" t="s">
        <v>25</v>
      </c>
      <c r="C720" s="61" t="s">
        <v>23</v>
      </c>
      <c r="D720" s="81">
        <v>44719</v>
      </c>
      <c r="E720" s="84" t="s">
        <v>2137</v>
      </c>
      <c r="F720" s="84" t="s">
        <v>381</v>
      </c>
      <c r="G720" s="83">
        <v>57</v>
      </c>
      <c r="H720" s="94">
        <v>25.3</v>
      </c>
      <c r="I720" s="93">
        <v>1442.1000000000001</v>
      </c>
      <c r="J720" s="58" t="s">
        <v>12</v>
      </c>
      <c r="K720" s="31" t="s">
        <v>1777</v>
      </c>
    </row>
    <row r="721" spans="2:11">
      <c r="B721" s="62" t="s">
        <v>25</v>
      </c>
      <c r="C721" s="61" t="s">
        <v>23</v>
      </c>
      <c r="D721" s="81">
        <v>44719</v>
      </c>
      <c r="E721" s="84" t="s">
        <v>2138</v>
      </c>
      <c r="F721" s="84" t="s">
        <v>381</v>
      </c>
      <c r="G721" s="83">
        <v>57</v>
      </c>
      <c r="H721" s="94">
        <v>25.3</v>
      </c>
      <c r="I721" s="93">
        <v>1442.1000000000001</v>
      </c>
      <c r="J721" s="58" t="s">
        <v>12</v>
      </c>
      <c r="K721" s="31" t="s">
        <v>1778</v>
      </c>
    </row>
    <row r="722" spans="2:11">
      <c r="B722" s="62" t="s">
        <v>25</v>
      </c>
      <c r="C722" s="61" t="s">
        <v>23</v>
      </c>
      <c r="D722" s="81">
        <v>44719</v>
      </c>
      <c r="E722" s="84" t="s">
        <v>2139</v>
      </c>
      <c r="F722" s="84" t="s">
        <v>381</v>
      </c>
      <c r="G722" s="83">
        <v>59</v>
      </c>
      <c r="H722" s="94">
        <v>25.3</v>
      </c>
      <c r="I722" s="93">
        <v>1492.7</v>
      </c>
      <c r="J722" s="58" t="s">
        <v>12</v>
      </c>
      <c r="K722" s="31" t="s">
        <v>1779</v>
      </c>
    </row>
    <row r="723" spans="2:11">
      <c r="B723" s="62" t="s">
        <v>25</v>
      </c>
      <c r="C723" s="61" t="s">
        <v>23</v>
      </c>
      <c r="D723" s="81">
        <v>44719</v>
      </c>
      <c r="E723" s="84" t="s">
        <v>2140</v>
      </c>
      <c r="F723" s="84" t="s">
        <v>381</v>
      </c>
      <c r="G723" s="83">
        <v>59</v>
      </c>
      <c r="H723" s="94">
        <v>25.3</v>
      </c>
      <c r="I723" s="93">
        <v>1492.7</v>
      </c>
      <c r="J723" s="58" t="s">
        <v>12</v>
      </c>
      <c r="K723" s="31" t="s">
        <v>1780</v>
      </c>
    </row>
    <row r="724" spans="2:11">
      <c r="B724" s="62" t="s">
        <v>25</v>
      </c>
      <c r="C724" s="61" t="s">
        <v>23</v>
      </c>
      <c r="D724" s="81">
        <v>44719</v>
      </c>
      <c r="E724" s="84" t="s">
        <v>2141</v>
      </c>
      <c r="F724" s="84" t="s">
        <v>381</v>
      </c>
      <c r="G724" s="83">
        <v>59</v>
      </c>
      <c r="H724" s="94">
        <v>25.3</v>
      </c>
      <c r="I724" s="93">
        <v>1492.7</v>
      </c>
      <c r="J724" s="58" t="s">
        <v>12</v>
      </c>
      <c r="K724" s="31" t="s">
        <v>1781</v>
      </c>
    </row>
    <row r="725" spans="2:11">
      <c r="B725" s="62" t="s">
        <v>25</v>
      </c>
      <c r="C725" s="61" t="s">
        <v>23</v>
      </c>
      <c r="D725" s="81">
        <v>44719</v>
      </c>
      <c r="E725" s="84" t="s">
        <v>2142</v>
      </c>
      <c r="F725" s="84" t="s">
        <v>381</v>
      </c>
      <c r="G725" s="83">
        <v>59</v>
      </c>
      <c r="H725" s="94">
        <v>25.3</v>
      </c>
      <c r="I725" s="93">
        <v>1492.7</v>
      </c>
      <c r="J725" s="58" t="s">
        <v>12</v>
      </c>
      <c r="K725" s="31" t="s">
        <v>1782</v>
      </c>
    </row>
    <row r="726" spans="2:11">
      <c r="B726" s="62" t="s">
        <v>25</v>
      </c>
      <c r="C726" s="61" t="s">
        <v>23</v>
      </c>
      <c r="D726" s="81">
        <v>44719</v>
      </c>
      <c r="E726" s="84" t="s">
        <v>2143</v>
      </c>
      <c r="F726" s="84" t="s">
        <v>381</v>
      </c>
      <c r="G726" s="83">
        <v>59</v>
      </c>
      <c r="H726" s="94">
        <v>25.3</v>
      </c>
      <c r="I726" s="93">
        <v>1492.7</v>
      </c>
      <c r="J726" s="58" t="s">
        <v>12</v>
      </c>
      <c r="K726" s="31" t="s">
        <v>1783</v>
      </c>
    </row>
    <row r="727" spans="2:11">
      <c r="B727" s="62" t="s">
        <v>25</v>
      </c>
      <c r="C727" s="61" t="s">
        <v>23</v>
      </c>
      <c r="D727" s="81">
        <v>44719</v>
      </c>
      <c r="E727" s="84" t="s">
        <v>1391</v>
      </c>
      <c r="F727" s="84" t="s">
        <v>381</v>
      </c>
      <c r="G727" s="83">
        <v>59</v>
      </c>
      <c r="H727" s="94">
        <v>25.3</v>
      </c>
      <c r="I727" s="93">
        <v>1492.7</v>
      </c>
      <c r="J727" s="58" t="s">
        <v>12</v>
      </c>
      <c r="K727" s="31" t="s">
        <v>1784</v>
      </c>
    </row>
    <row r="728" spans="2:11">
      <c r="B728" s="62" t="s">
        <v>25</v>
      </c>
      <c r="C728" s="61" t="s">
        <v>23</v>
      </c>
      <c r="D728" s="81">
        <v>44719</v>
      </c>
      <c r="E728" s="84" t="s">
        <v>2144</v>
      </c>
      <c r="F728" s="84" t="s">
        <v>381</v>
      </c>
      <c r="G728" s="83">
        <v>59</v>
      </c>
      <c r="H728" s="94">
        <v>25.3</v>
      </c>
      <c r="I728" s="93">
        <v>1492.7</v>
      </c>
      <c r="J728" s="58" t="s">
        <v>12</v>
      </c>
      <c r="K728" s="31" t="s">
        <v>1785</v>
      </c>
    </row>
    <row r="729" spans="2:11">
      <c r="B729" s="62" t="s">
        <v>25</v>
      </c>
      <c r="C729" s="61" t="s">
        <v>23</v>
      </c>
      <c r="D729" s="81">
        <v>44719</v>
      </c>
      <c r="E729" s="84" t="s">
        <v>2145</v>
      </c>
      <c r="F729" s="84" t="s">
        <v>381</v>
      </c>
      <c r="G729" s="83">
        <v>59</v>
      </c>
      <c r="H729" s="94">
        <v>25.3</v>
      </c>
      <c r="I729" s="93">
        <v>1492.7</v>
      </c>
      <c r="J729" s="58" t="s">
        <v>12</v>
      </c>
      <c r="K729" s="31" t="s">
        <v>1786</v>
      </c>
    </row>
    <row r="730" spans="2:11">
      <c r="B730" s="62" t="s">
        <v>25</v>
      </c>
      <c r="C730" s="61" t="s">
        <v>23</v>
      </c>
      <c r="D730" s="81">
        <v>44719</v>
      </c>
      <c r="E730" s="84" t="s">
        <v>2146</v>
      </c>
      <c r="F730" s="84" t="s">
        <v>381</v>
      </c>
      <c r="G730" s="83">
        <v>104</v>
      </c>
      <c r="H730" s="94">
        <v>25.3</v>
      </c>
      <c r="I730" s="93">
        <v>2631.2000000000003</v>
      </c>
      <c r="J730" s="58" t="s">
        <v>12</v>
      </c>
      <c r="K730" s="31" t="s">
        <v>1787</v>
      </c>
    </row>
    <row r="731" spans="2:11">
      <c r="B731" s="62" t="s">
        <v>25</v>
      </c>
      <c r="C731" s="61" t="s">
        <v>23</v>
      </c>
      <c r="D731" s="81">
        <v>44719</v>
      </c>
      <c r="E731" s="84" t="s">
        <v>2147</v>
      </c>
      <c r="F731" s="84" t="s">
        <v>381</v>
      </c>
      <c r="G731" s="83">
        <v>104</v>
      </c>
      <c r="H731" s="94">
        <v>25.3</v>
      </c>
      <c r="I731" s="93">
        <v>2631.2000000000003</v>
      </c>
      <c r="J731" s="58" t="s">
        <v>12</v>
      </c>
      <c r="K731" s="31" t="s">
        <v>1788</v>
      </c>
    </row>
    <row r="732" spans="2:11">
      <c r="B732" s="62" t="s">
        <v>25</v>
      </c>
      <c r="C732" s="61" t="s">
        <v>23</v>
      </c>
      <c r="D732" s="81">
        <v>44719</v>
      </c>
      <c r="E732" s="84" t="s">
        <v>2148</v>
      </c>
      <c r="F732" s="84" t="s">
        <v>381</v>
      </c>
      <c r="G732" s="83">
        <v>52</v>
      </c>
      <c r="H732" s="94">
        <v>25.3</v>
      </c>
      <c r="I732" s="93">
        <v>1315.6000000000001</v>
      </c>
      <c r="J732" s="58" t="s">
        <v>12</v>
      </c>
      <c r="K732" s="31" t="s">
        <v>1789</v>
      </c>
    </row>
    <row r="733" spans="2:11">
      <c r="B733" s="62" t="s">
        <v>25</v>
      </c>
      <c r="C733" s="61" t="s">
        <v>23</v>
      </c>
      <c r="D733" s="81">
        <v>44719</v>
      </c>
      <c r="E733" s="84" t="s">
        <v>2149</v>
      </c>
      <c r="F733" s="84" t="s">
        <v>381</v>
      </c>
      <c r="G733" s="83">
        <v>104</v>
      </c>
      <c r="H733" s="94">
        <v>25.3</v>
      </c>
      <c r="I733" s="93">
        <v>2631.2000000000003</v>
      </c>
      <c r="J733" s="58" t="s">
        <v>12</v>
      </c>
      <c r="K733" s="31" t="s">
        <v>1790</v>
      </c>
    </row>
    <row r="734" spans="2:11">
      <c r="B734" s="62" t="s">
        <v>25</v>
      </c>
      <c r="C734" s="61" t="s">
        <v>23</v>
      </c>
      <c r="D734" s="81">
        <v>44719</v>
      </c>
      <c r="E734" s="84" t="s">
        <v>2150</v>
      </c>
      <c r="F734" s="84" t="s">
        <v>381</v>
      </c>
      <c r="G734" s="83">
        <v>52</v>
      </c>
      <c r="H734" s="94">
        <v>25.3</v>
      </c>
      <c r="I734" s="93">
        <v>1315.6000000000001</v>
      </c>
      <c r="J734" s="58" t="s">
        <v>12</v>
      </c>
      <c r="K734" s="31" t="s">
        <v>1791</v>
      </c>
    </row>
    <row r="735" spans="2:11">
      <c r="B735" s="62" t="s">
        <v>25</v>
      </c>
      <c r="C735" s="61" t="s">
        <v>23</v>
      </c>
      <c r="D735" s="81">
        <v>44719</v>
      </c>
      <c r="E735" s="84" t="s">
        <v>2151</v>
      </c>
      <c r="F735" s="84" t="s">
        <v>381</v>
      </c>
      <c r="G735" s="83">
        <v>106</v>
      </c>
      <c r="H735" s="94">
        <v>25.3</v>
      </c>
      <c r="I735" s="93">
        <v>2681.8</v>
      </c>
      <c r="J735" s="58" t="s">
        <v>12</v>
      </c>
      <c r="K735" s="31" t="s">
        <v>1792</v>
      </c>
    </row>
    <row r="736" spans="2:11">
      <c r="B736" s="62" t="s">
        <v>25</v>
      </c>
      <c r="C736" s="61" t="s">
        <v>23</v>
      </c>
      <c r="D736" s="81">
        <v>44719</v>
      </c>
      <c r="E736" s="84" t="s">
        <v>2152</v>
      </c>
      <c r="F736" s="84" t="s">
        <v>381</v>
      </c>
      <c r="G736" s="83">
        <v>53</v>
      </c>
      <c r="H736" s="94">
        <v>25.3</v>
      </c>
      <c r="I736" s="93">
        <v>1340.9</v>
      </c>
      <c r="J736" s="58" t="s">
        <v>12</v>
      </c>
      <c r="K736" s="31" t="s">
        <v>1793</v>
      </c>
    </row>
    <row r="737" spans="2:11">
      <c r="B737" s="62" t="s">
        <v>25</v>
      </c>
      <c r="C737" s="61" t="s">
        <v>23</v>
      </c>
      <c r="D737" s="81">
        <v>44719</v>
      </c>
      <c r="E737" s="84" t="s">
        <v>2153</v>
      </c>
      <c r="F737" s="84" t="s">
        <v>381</v>
      </c>
      <c r="G737" s="83">
        <v>53</v>
      </c>
      <c r="H737" s="94">
        <v>25.3</v>
      </c>
      <c r="I737" s="93">
        <v>1340.9</v>
      </c>
      <c r="J737" s="58" t="s">
        <v>12</v>
      </c>
      <c r="K737" s="31" t="s">
        <v>1794</v>
      </c>
    </row>
    <row r="738" spans="2:11">
      <c r="B738" s="62" t="s">
        <v>25</v>
      </c>
      <c r="C738" s="61" t="s">
        <v>23</v>
      </c>
      <c r="D738" s="81">
        <v>44719</v>
      </c>
      <c r="E738" s="84" t="s">
        <v>2154</v>
      </c>
      <c r="F738" s="84" t="s">
        <v>381</v>
      </c>
      <c r="G738" s="83">
        <v>53</v>
      </c>
      <c r="H738" s="94">
        <v>25.3</v>
      </c>
      <c r="I738" s="93">
        <v>1340.9</v>
      </c>
      <c r="J738" s="58" t="s">
        <v>12</v>
      </c>
      <c r="K738" s="31" t="s">
        <v>1795</v>
      </c>
    </row>
    <row r="739" spans="2:11">
      <c r="B739" s="62" t="s">
        <v>25</v>
      </c>
      <c r="C739" s="61" t="s">
        <v>23</v>
      </c>
      <c r="D739" s="81">
        <v>44719</v>
      </c>
      <c r="E739" s="84" t="s">
        <v>2155</v>
      </c>
      <c r="F739" s="84" t="s">
        <v>381</v>
      </c>
      <c r="G739" s="83">
        <v>53</v>
      </c>
      <c r="H739" s="94">
        <v>25.3</v>
      </c>
      <c r="I739" s="93">
        <v>1340.9</v>
      </c>
      <c r="J739" s="58" t="s">
        <v>12</v>
      </c>
      <c r="K739" s="31" t="s">
        <v>1796</v>
      </c>
    </row>
    <row r="740" spans="2:11">
      <c r="B740" s="62" t="s">
        <v>25</v>
      </c>
      <c r="C740" s="61" t="s">
        <v>23</v>
      </c>
      <c r="D740" s="81">
        <v>44719</v>
      </c>
      <c r="E740" s="84" t="s">
        <v>1406</v>
      </c>
      <c r="F740" s="84" t="s">
        <v>381</v>
      </c>
      <c r="G740" s="83">
        <v>53</v>
      </c>
      <c r="H740" s="94">
        <v>25.3</v>
      </c>
      <c r="I740" s="93">
        <v>1340.9</v>
      </c>
      <c r="J740" s="58" t="s">
        <v>12</v>
      </c>
      <c r="K740" s="31" t="s">
        <v>1797</v>
      </c>
    </row>
    <row r="741" spans="2:11">
      <c r="B741" s="62" t="s">
        <v>25</v>
      </c>
      <c r="C741" s="61" t="s">
        <v>23</v>
      </c>
      <c r="D741" s="81">
        <v>44719</v>
      </c>
      <c r="E741" s="84" t="s">
        <v>2156</v>
      </c>
      <c r="F741" s="84" t="s">
        <v>381</v>
      </c>
      <c r="G741" s="83">
        <v>53</v>
      </c>
      <c r="H741" s="94">
        <v>25.3</v>
      </c>
      <c r="I741" s="93">
        <v>1340.9</v>
      </c>
      <c r="J741" s="58" t="s">
        <v>12</v>
      </c>
      <c r="K741" s="31" t="s">
        <v>1798</v>
      </c>
    </row>
    <row r="742" spans="2:11">
      <c r="B742" s="62" t="s">
        <v>25</v>
      </c>
      <c r="C742" s="61" t="s">
        <v>23</v>
      </c>
      <c r="D742" s="81">
        <v>44719</v>
      </c>
      <c r="E742" s="84" t="s">
        <v>2157</v>
      </c>
      <c r="F742" s="84" t="s">
        <v>381</v>
      </c>
      <c r="G742" s="83">
        <v>46</v>
      </c>
      <c r="H742" s="94">
        <v>25.3</v>
      </c>
      <c r="I742" s="93">
        <v>1163.8</v>
      </c>
      <c r="J742" s="58" t="s">
        <v>12</v>
      </c>
      <c r="K742" s="31" t="s">
        <v>1799</v>
      </c>
    </row>
    <row r="743" spans="2:11">
      <c r="B743" s="62" t="s">
        <v>25</v>
      </c>
      <c r="C743" s="61" t="s">
        <v>23</v>
      </c>
      <c r="D743" s="81">
        <v>44719</v>
      </c>
      <c r="E743" s="84" t="s">
        <v>2157</v>
      </c>
      <c r="F743" s="84" t="s">
        <v>381</v>
      </c>
      <c r="G743" s="83">
        <v>7</v>
      </c>
      <c r="H743" s="94">
        <v>25.3</v>
      </c>
      <c r="I743" s="93">
        <v>177.1</v>
      </c>
      <c r="J743" s="58" t="s">
        <v>12</v>
      </c>
      <c r="K743" s="31" t="s">
        <v>1800</v>
      </c>
    </row>
    <row r="744" spans="2:11">
      <c r="B744" s="62" t="s">
        <v>25</v>
      </c>
      <c r="C744" s="61" t="s">
        <v>23</v>
      </c>
      <c r="D744" s="81">
        <v>44719</v>
      </c>
      <c r="E744" s="84" t="s">
        <v>2158</v>
      </c>
      <c r="F744" s="84" t="s">
        <v>381</v>
      </c>
      <c r="G744" s="83">
        <v>50</v>
      </c>
      <c r="H744" s="94">
        <v>25.3</v>
      </c>
      <c r="I744" s="93">
        <v>1265</v>
      </c>
      <c r="J744" s="58" t="s">
        <v>12</v>
      </c>
      <c r="K744" s="31" t="s">
        <v>1801</v>
      </c>
    </row>
    <row r="745" spans="2:11">
      <c r="B745" s="62" t="s">
        <v>25</v>
      </c>
      <c r="C745" s="61" t="s">
        <v>23</v>
      </c>
      <c r="D745" s="81">
        <v>44719</v>
      </c>
      <c r="E745" s="84" t="s">
        <v>2158</v>
      </c>
      <c r="F745" s="84" t="s">
        <v>381</v>
      </c>
      <c r="G745" s="83">
        <v>11</v>
      </c>
      <c r="H745" s="94">
        <v>25.3</v>
      </c>
      <c r="I745" s="93">
        <v>278.3</v>
      </c>
      <c r="J745" s="58" t="s">
        <v>12</v>
      </c>
      <c r="K745" s="31" t="s">
        <v>1802</v>
      </c>
    </row>
    <row r="746" spans="2:11">
      <c r="B746" s="62" t="s">
        <v>25</v>
      </c>
      <c r="C746" s="61" t="s">
        <v>23</v>
      </c>
      <c r="D746" s="81">
        <v>44719</v>
      </c>
      <c r="E746" s="84" t="s">
        <v>2159</v>
      </c>
      <c r="F746" s="84" t="s">
        <v>381</v>
      </c>
      <c r="G746" s="83">
        <v>61</v>
      </c>
      <c r="H746" s="94">
        <v>25.3</v>
      </c>
      <c r="I746" s="93">
        <v>1543.3</v>
      </c>
      <c r="J746" s="58" t="s">
        <v>12</v>
      </c>
      <c r="K746" s="31" t="s">
        <v>1803</v>
      </c>
    </row>
    <row r="747" spans="2:11">
      <c r="B747" s="62" t="s">
        <v>25</v>
      </c>
      <c r="C747" s="61" t="s">
        <v>23</v>
      </c>
      <c r="D747" s="81">
        <v>44719</v>
      </c>
      <c r="E747" s="84" t="s">
        <v>1414</v>
      </c>
      <c r="F747" s="84" t="s">
        <v>381</v>
      </c>
      <c r="G747" s="83">
        <v>49</v>
      </c>
      <c r="H747" s="94">
        <v>25.3</v>
      </c>
      <c r="I747" s="93">
        <v>1239.7</v>
      </c>
      <c r="J747" s="58" t="s">
        <v>12</v>
      </c>
      <c r="K747" s="31" t="s">
        <v>1804</v>
      </c>
    </row>
    <row r="748" spans="2:11">
      <c r="B748" s="62" t="s">
        <v>25</v>
      </c>
      <c r="C748" s="61" t="s">
        <v>23</v>
      </c>
      <c r="D748" s="81">
        <v>44719</v>
      </c>
      <c r="E748" s="84" t="s">
        <v>1414</v>
      </c>
      <c r="F748" s="84" t="s">
        <v>381</v>
      </c>
      <c r="G748" s="83">
        <v>12</v>
      </c>
      <c r="H748" s="94">
        <v>25.3</v>
      </c>
      <c r="I748" s="93">
        <v>303.60000000000002</v>
      </c>
      <c r="J748" s="58" t="s">
        <v>12</v>
      </c>
      <c r="K748" s="31" t="s">
        <v>1805</v>
      </c>
    </row>
    <row r="749" spans="2:11">
      <c r="B749" s="62" t="s">
        <v>25</v>
      </c>
      <c r="C749" s="61" t="s">
        <v>23</v>
      </c>
      <c r="D749" s="81">
        <v>44719</v>
      </c>
      <c r="E749" s="84" t="s">
        <v>2160</v>
      </c>
      <c r="F749" s="84" t="s">
        <v>381</v>
      </c>
      <c r="G749" s="83">
        <v>13</v>
      </c>
      <c r="H749" s="94">
        <v>25.3</v>
      </c>
      <c r="I749" s="93">
        <v>328.90000000000003</v>
      </c>
      <c r="J749" s="58" t="s">
        <v>12</v>
      </c>
      <c r="K749" s="31" t="s">
        <v>1806</v>
      </c>
    </row>
    <row r="750" spans="2:11">
      <c r="B750" s="62" t="s">
        <v>25</v>
      </c>
      <c r="C750" s="61" t="s">
        <v>23</v>
      </c>
      <c r="D750" s="81">
        <v>44719</v>
      </c>
      <c r="E750" s="84" t="s">
        <v>2160</v>
      </c>
      <c r="F750" s="84" t="s">
        <v>381</v>
      </c>
      <c r="G750" s="83">
        <v>48</v>
      </c>
      <c r="H750" s="94">
        <v>25.3</v>
      </c>
      <c r="I750" s="93">
        <v>1214.4000000000001</v>
      </c>
      <c r="J750" s="58" t="s">
        <v>12</v>
      </c>
      <c r="K750" s="31" t="s">
        <v>1807</v>
      </c>
    </row>
    <row r="751" spans="2:11">
      <c r="B751" s="62" t="s">
        <v>25</v>
      </c>
      <c r="C751" s="61" t="s">
        <v>23</v>
      </c>
      <c r="D751" s="81">
        <v>44719</v>
      </c>
      <c r="E751" s="84" t="s">
        <v>2161</v>
      </c>
      <c r="F751" s="84" t="s">
        <v>381</v>
      </c>
      <c r="G751" s="83">
        <v>48</v>
      </c>
      <c r="H751" s="94">
        <v>25.3</v>
      </c>
      <c r="I751" s="93">
        <v>1214.4000000000001</v>
      </c>
      <c r="J751" s="58" t="s">
        <v>12</v>
      </c>
      <c r="K751" s="31" t="s">
        <v>1808</v>
      </c>
    </row>
    <row r="752" spans="2:11">
      <c r="B752" s="62" t="s">
        <v>25</v>
      </c>
      <c r="C752" s="61" t="s">
        <v>23</v>
      </c>
      <c r="D752" s="81">
        <v>44719</v>
      </c>
      <c r="E752" s="84" t="s">
        <v>2161</v>
      </c>
      <c r="F752" s="84" t="s">
        <v>381</v>
      </c>
      <c r="G752" s="83">
        <v>13</v>
      </c>
      <c r="H752" s="94">
        <v>25.3</v>
      </c>
      <c r="I752" s="93">
        <v>328.90000000000003</v>
      </c>
      <c r="J752" s="58" t="s">
        <v>12</v>
      </c>
      <c r="K752" s="31" t="s">
        <v>1809</v>
      </c>
    </row>
    <row r="753" spans="2:11">
      <c r="B753" s="62" t="s">
        <v>25</v>
      </c>
      <c r="C753" s="61" t="s">
        <v>23</v>
      </c>
      <c r="D753" s="81">
        <v>44719</v>
      </c>
      <c r="E753" s="84" t="s">
        <v>2162</v>
      </c>
      <c r="F753" s="84" t="s">
        <v>381</v>
      </c>
      <c r="G753" s="83">
        <v>61</v>
      </c>
      <c r="H753" s="94">
        <v>25.3</v>
      </c>
      <c r="I753" s="93">
        <v>1543.3</v>
      </c>
      <c r="J753" s="58" t="s">
        <v>12</v>
      </c>
      <c r="K753" s="31" t="s">
        <v>1810</v>
      </c>
    </row>
    <row r="754" spans="2:11">
      <c r="B754" s="62" t="s">
        <v>25</v>
      </c>
      <c r="C754" s="61" t="s">
        <v>23</v>
      </c>
      <c r="D754" s="81">
        <v>44719</v>
      </c>
      <c r="E754" s="84" t="s">
        <v>2163</v>
      </c>
      <c r="F754" s="84" t="s">
        <v>381</v>
      </c>
      <c r="G754" s="83">
        <v>55</v>
      </c>
      <c r="H754" s="94">
        <v>25.3</v>
      </c>
      <c r="I754" s="93">
        <v>1391.5</v>
      </c>
      <c r="J754" s="58" t="s">
        <v>12</v>
      </c>
      <c r="K754" s="31" t="s">
        <v>1811</v>
      </c>
    </row>
    <row r="755" spans="2:11">
      <c r="B755" s="62" t="s">
        <v>25</v>
      </c>
      <c r="C755" s="61" t="s">
        <v>23</v>
      </c>
      <c r="D755" s="81">
        <v>44719</v>
      </c>
      <c r="E755" s="84" t="s">
        <v>2164</v>
      </c>
      <c r="F755" s="84" t="s">
        <v>381</v>
      </c>
      <c r="G755" s="83">
        <v>108</v>
      </c>
      <c r="H755" s="94">
        <v>25.25</v>
      </c>
      <c r="I755" s="93">
        <v>2727</v>
      </c>
      <c r="J755" s="58" t="s">
        <v>12</v>
      </c>
      <c r="K755" s="31" t="s">
        <v>1812</v>
      </c>
    </row>
    <row r="756" spans="2:11">
      <c r="B756" s="62" t="s">
        <v>25</v>
      </c>
      <c r="C756" s="61" t="s">
        <v>23</v>
      </c>
      <c r="D756" s="81">
        <v>44719</v>
      </c>
      <c r="E756" s="84" t="s">
        <v>2165</v>
      </c>
      <c r="F756" s="84" t="s">
        <v>381</v>
      </c>
      <c r="G756" s="83">
        <v>55</v>
      </c>
      <c r="H756" s="94">
        <v>25.25</v>
      </c>
      <c r="I756" s="93">
        <v>1388.75</v>
      </c>
      <c r="J756" s="58" t="s">
        <v>12</v>
      </c>
      <c r="K756" s="31" t="s">
        <v>1813</v>
      </c>
    </row>
    <row r="757" spans="2:11">
      <c r="B757" s="62" t="s">
        <v>25</v>
      </c>
      <c r="C757" s="61" t="s">
        <v>23</v>
      </c>
      <c r="D757" s="81">
        <v>44719</v>
      </c>
      <c r="E757" s="84" t="s">
        <v>2165</v>
      </c>
      <c r="F757" s="84" t="s">
        <v>381</v>
      </c>
      <c r="G757" s="83">
        <v>55</v>
      </c>
      <c r="H757" s="94">
        <v>25.25</v>
      </c>
      <c r="I757" s="93">
        <v>1388.75</v>
      </c>
      <c r="J757" s="58" t="s">
        <v>12</v>
      </c>
      <c r="K757" s="31" t="s">
        <v>1814</v>
      </c>
    </row>
    <row r="758" spans="2:11">
      <c r="B758" s="62" t="s">
        <v>25</v>
      </c>
      <c r="C758" s="61" t="s">
        <v>23</v>
      </c>
      <c r="D758" s="81">
        <v>44719</v>
      </c>
      <c r="E758" s="84" t="s">
        <v>2165</v>
      </c>
      <c r="F758" s="84" t="s">
        <v>381</v>
      </c>
      <c r="G758" s="83">
        <v>55</v>
      </c>
      <c r="H758" s="94">
        <v>25.25</v>
      </c>
      <c r="I758" s="93">
        <v>1388.75</v>
      </c>
      <c r="J758" s="58" t="s">
        <v>12</v>
      </c>
      <c r="K758" s="31" t="s">
        <v>1815</v>
      </c>
    </row>
    <row r="759" spans="2:11">
      <c r="B759" s="62" t="s">
        <v>25</v>
      </c>
      <c r="C759" s="61" t="s">
        <v>23</v>
      </c>
      <c r="D759" s="81">
        <v>44719</v>
      </c>
      <c r="E759" s="84" t="s">
        <v>2165</v>
      </c>
      <c r="F759" s="84" t="s">
        <v>381</v>
      </c>
      <c r="G759" s="83">
        <v>55</v>
      </c>
      <c r="H759" s="94">
        <v>25.25</v>
      </c>
      <c r="I759" s="93">
        <v>1388.75</v>
      </c>
      <c r="J759" s="58" t="s">
        <v>12</v>
      </c>
      <c r="K759" s="31" t="s">
        <v>1816</v>
      </c>
    </row>
    <row r="760" spans="2:11">
      <c r="B760" s="62" t="s">
        <v>25</v>
      </c>
      <c r="C760" s="61" t="s">
        <v>23</v>
      </c>
      <c r="D760" s="81">
        <v>44719</v>
      </c>
      <c r="E760" s="84" t="s">
        <v>2165</v>
      </c>
      <c r="F760" s="84" t="s">
        <v>381</v>
      </c>
      <c r="G760" s="83">
        <v>84</v>
      </c>
      <c r="H760" s="94">
        <v>25.25</v>
      </c>
      <c r="I760" s="93">
        <v>2121</v>
      </c>
      <c r="J760" s="58" t="s">
        <v>12</v>
      </c>
      <c r="K760" s="31" t="s">
        <v>1817</v>
      </c>
    </row>
    <row r="761" spans="2:11">
      <c r="B761" s="62" t="s">
        <v>25</v>
      </c>
      <c r="C761" s="61" t="s">
        <v>23</v>
      </c>
      <c r="D761" s="81">
        <v>44719</v>
      </c>
      <c r="E761" s="84" t="s">
        <v>2165</v>
      </c>
      <c r="F761" s="84" t="s">
        <v>381</v>
      </c>
      <c r="G761" s="83">
        <v>55</v>
      </c>
      <c r="H761" s="94">
        <v>25.25</v>
      </c>
      <c r="I761" s="93">
        <v>1388.75</v>
      </c>
      <c r="J761" s="58" t="s">
        <v>12</v>
      </c>
      <c r="K761" s="31" t="s">
        <v>1818</v>
      </c>
    </row>
    <row r="762" spans="2:11">
      <c r="B762" s="62" t="s">
        <v>25</v>
      </c>
      <c r="C762" s="61" t="s">
        <v>23</v>
      </c>
      <c r="D762" s="81">
        <v>44719</v>
      </c>
      <c r="E762" s="84" t="s">
        <v>2165</v>
      </c>
      <c r="F762" s="84" t="s">
        <v>381</v>
      </c>
      <c r="G762" s="83">
        <v>55</v>
      </c>
      <c r="H762" s="94">
        <v>25.25</v>
      </c>
      <c r="I762" s="93">
        <v>1388.75</v>
      </c>
      <c r="J762" s="58" t="s">
        <v>12</v>
      </c>
      <c r="K762" s="31" t="s">
        <v>1819</v>
      </c>
    </row>
    <row r="763" spans="2:11">
      <c r="B763" s="62" t="s">
        <v>25</v>
      </c>
      <c r="C763" s="61" t="s">
        <v>23</v>
      </c>
      <c r="D763" s="81">
        <v>44719</v>
      </c>
      <c r="E763" s="84" t="s">
        <v>2166</v>
      </c>
      <c r="F763" s="84" t="s">
        <v>381</v>
      </c>
      <c r="G763" s="83">
        <v>61</v>
      </c>
      <c r="H763" s="94">
        <v>25.25</v>
      </c>
      <c r="I763" s="93">
        <v>1540.25</v>
      </c>
      <c r="J763" s="58" t="s">
        <v>12</v>
      </c>
      <c r="K763" s="31" t="s">
        <v>1820</v>
      </c>
    </row>
    <row r="764" spans="2:11">
      <c r="B764" s="62" t="s">
        <v>25</v>
      </c>
      <c r="C764" s="61" t="s">
        <v>23</v>
      </c>
      <c r="D764" s="81">
        <v>44719</v>
      </c>
      <c r="E764" s="84" t="s">
        <v>2166</v>
      </c>
      <c r="F764" s="84" t="s">
        <v>381</v>
      </c>
      <c r="G764" s="83">
        <v>61</v>
      </c>
      <c r="H764" s="94">
        <v>25.25</v>
      </c>
      <c r="I764" s="93">
        <v>1540.25</v>
      </c>
      <c r="J764" s="58" t="s">
        <v>12</v>
      </c>
      <c r="K764" s="31" t="s">
        <v>1821</v>
      </c>
    </row>
    <row r="765" spans="2:11">
      <c r="B765" s="62" t="s">
        <v>25</v>
      </c>
      <c r="C765" s="61" t="s">
        <v>23</v>
      </c>
      <c r="D765" s="81">
        <v>44719</v>
      </c>
      <c r="E765" s="84" t="s">
        <v>2166</v>
      </c>
      <c r="F765" s="84" t="s">
        <v>381</v>
      </c>
      <c r="G765" s="83">
        <v>84</v>
      </c>
      <c r="H765" s="94">
        <v>25.25</v>
      </c>
      <c r="I765" s="93">
        <v>2121</v>
      </c>
      <c r="J765" s="58" t="s">
        <v>12</v>
      </c>
      <c r="K765" s="31" t="s">
        <v>1822</v>
      </c>
    </row>
    <row r="766" spans="2:11">
      <c r="B766" s="62" t="s">
        <v>25</v>
      </c>
      <c r="C766" s="61" t="s">
        <v>23</v>
      </c>
      <c r="D766" s="81">
        <v>44719</v>
      </c>
      <c r="E766" s="84" t="s">
        <v>2167</v>
      </c>
      <c r="F766" s="84" t="s">
        <v>381</v>
      </c>
      <c r="G766" s="83">
        <v>58</v>
      </c>
      <c r="H766" s="94">
        <v>25.25</v>
      </c>
      <c r="I766" s="93">
        <v>1464.5</v>
      </c>
      <c r="J766" s="58" t="s">
        <v>12</v>
      </c>
      <c r="K766" s="31" t="s">
        <v>1823</v>
      </c>
    </row>
    <row r="767" spans="2:11">
      <c r="B767" s="62" t="s">
        <v>25</v>
      </c>
      <c r="C767" s="61" t="s">
        <v>23</v>
      </c>
      <c r="D767" s="81">
        <v>44719</v>
      </c>
      <c r="E767" s="84" t="s">
        <v>2167</v>
      </c>
      <c r="F767" s="84" t="s">
        <v>381</v>
      </c>
      <c r="G767" s="83">
        <v>58</v>
      </c>
      <c r="H767" s="94">
        <v>25.25</v>
      </c>
      <c r="I767" s="93">
        <v>1464.5</v>
      </c>
      <c r="J767" s="58" t="s">
        <v>12</v>
      </c>
      <c r="K767" s="31" t="s">
        <v>1824</v>
      </c>
    </row>
    <row r="768" spans="2:11">
      <c r="B768" s="62" t="s">
        <v>25</v>
      </c>
      <c r="C768" s="61" t="s">
        <v>23</v>
      </c>
      <c r="D768" s="81">
        <v>44719</v>
      </c>
      <c r="E768" s="84" t="s">
        <v>2167</v>
      </c>
      <c r="F768" s="84" t="s">
        <v>381</v>
      </c>
      <c r="G768" s="83">
        <v>58</v>
      </c>
      <c r="H768" s="94">
        <v>25.25</v>
      </c>
      <c r="I768" s="93">
        <v>1464.5</v>
      </c>
      <c r="J768" s="58" t="s">
        <v>12</v>
      </c>
      <c r="K768" s="31" t="s">
        <v>1825</v>
      </c>
    </row>
    <row r="769" spans="2:11">
      <c r="B769" s="62" t="s">
        <v>25</v>
      </c>
      <c r="C769" s="61" t="s">
        <v>23</v>
      </c>
      <c r="D769" s="81">
        <v>44719</v>
      </c>
      <c r="E769" s="84" t="s">
        <v>2167</v>
      </c>
      <c r="F769" s="84" t="s">
        <v>381</v>
      </c>
      <c r="G769" s="83">
        <v>58</v>
      </c>
      <c r="H769" s="94">
        <v>25.25</v>
      </c>
      <c r="I769" s="93">
        <v>1464.5</v>
      </c>
      <c r="J769" s="58" t="s">
        <v>12</v>
      </c>
      <c r="K769" s="31" t="s">
        <v>1826</v>
      </c>
    </row>
    <row r="770" spans="2:11">
      <c r="B770" s="62" t="s">
        <v>25</v>
      </c>
      <c r="C770" s="61" t="s">
        <v>23</v>
      </c>
      <c r="D770" s="81">
        <v>44719</v>
      </c>
      <c r="E770" s="84" t="s">
        <v>2167</v>
      </c>
      <c r="F770" s="84" t="s">
        <v>381</v>
      </c>
      <c r="G770" s="83">
        <v>58</v>
      </c>
      <c r="H770" s="94">
        <v>25.25</v>
      </c>
      <c r="I770" s="93">
        <v>1464.5</v>
      </c>
      <c r="J770" s="58" t="s">
        <v>12</v>
      </c>
      <c r="K770" s="31" t="s">
        <v>1827</v>
      </c>
    </row>
    <row r="771" spans="2:11">
      <c r="B771" s="62" t="s">
        <v>25</v>
      </c>
      <c r="C771" s="61" t="s">
        <v>23</v>
      </c>
      <c r="D771" s="81">
        <v>44719</v>
      </c>
      <c r="E771" s="84" t="s">
        <v>2167</v>
      </c>
      <c r="F771" s="84" t="s">
        <v>381</v>
      </c>
      <c r="G771" s="83">
        <v>57</v>
      </c>
      <c r="H771" s="94">
        <v>25.25</v>
      </c>
      <c r="I771" s="93">
        <v>1439.25</v>
      </c>
      <c r="J771" s="58" t="s">
        <v>12</v>
      </c>
      <c r="K771" s="31" t="s">
        <v>1828</v>
      </c>
    </row>
    <row r="772" spans="2:11">
      <c r="B772" s="62" t="s">
        <v>25</v>
      </c>
      <c r="C772" s="61" t="s">
        <v>23</v>
      </c>
      <c r="D772" s="81">
        <v>44719</v>
      </c>
      <c r="E772" s="84" t="s">
        <v>2167</v>
      </c>
      <c r="F772" s="84" t="s">
        <v>381</v>
      </c>
      <c r="G772" s="83">
        <v>57</v>
      </c>
      <c r="H772" s="94">
        <v>25.25</v>
      </c>
      <c r="I772" s="93">
        <v>1439.25</v>
      </c>
      <c r="J772" s="58" t="s">
        <v>12</v>
      </c>
      <c r="K772" s="31" t="s">
        <v>1829</v>
      </c>
    </row>
    <row r="773" spans="2:11">
      <c r="B773" s="62" t="s">
        <v>25</v>
      </c>
      <c r="C773" s="61" t="s">
        <v>23</v>
      </c>
      <c r="D773" s="81">
        <v>44719</v>
      </c>
      <c r="E773" s="84" t="s">
        <v>2167</v>
      </c>
      <c r="F773" s="84" t="s">
        <v>381</v>
      </c>
      <c r="G773" s="83">
        <v>58</v>
      </c>
      <c r="H773" s="94">
        <v>25.25</v>
      </c>
      <c r="I773" s="93">
        <v>1464.5</v>
      </c>
      <c r="J773" s="58" t="s">
        <v>12</v>
      </c>
      <c r="K773" s="31" t="s">
        <v>1830</v>
      </c>
    </row>
    <row r="774" spans="2:11">
      <c r="B774" s="62" t="s">
        <v>25</v>
      </c>
      <c r="C774" s="61" t="s">
        <v>23</v>
      </c>
      <c r="D774" s="81">
        <v>44719</v>
      </c>
      <c r="E774" s="84" t="s">
        <v>2167</v>
      </c>
      <c r="F774" s="84" t="s">
        <v>381</v>
      </c>
      <c r="G774" s="83">
        <v>58</v>
      </c>
      <c r="H774" s="94">
        <v>25.25</v>
      </c>
      <c r="I774" s="93">
        <v>1464.5</v>
      </c>
      <c r="J774" s="58" t="s">
        <v>12</v>
      </c>
      <c r="K774" s="31" t="s">
        <v>1831</v>
      </c>
    </row>
    <row r="775" spans="2:11">
      <c r="B775" s="62" t="s">
        <v>25</v>
      </c>
      <c r="C775" s="61" t="s">
        <v>23</v>
      </c>
      <c r="D775" s="81">
        <v>44719</v>
      </c>
      <c r="E775" s="84" t="s">
        <v>2167</v>
      </c>
      <c r="F775" s="84" t="s">
        <v>381</v>
      </c>
      <c r="G775" s="83">
        <v>57</v>
      </c>
      <c r="H775" s="94">
        <v>25.25</v>
      </c>
      <c r="I775" s="93">
        <v>1439.25</v>
      </c>
      <c r="J775" s="58" t="s">
        <v>12</v>
      </c>
      <c r="K775" s="31" t="s">
        <v>1832</v>
      </c>
    </row>
    <row r="776" spans="2:11">
      <c r="B776" s="62" t="s">
        <v>25</v>
      </c>
      <c r="C776" s="61" t="s">
        <v>23</v>
      </c>
      <c r="D776" s="81">
        <v>44719</v>
      </c>
      <c r="E776" s="84" t="s">
        <v>2167</v>
      </c>
      <c r="F776" s="84" t="s">
        <v>381</v>
      </c>
      <c r="G776" s="83">
        <v>57</v>
      </c>
      <c r="H776" s="94">
        <v>25.25</v>
      </c>
      <c r="I776" s="93">
        <v>1439.25</v>
      </c>
      <c r="J776" s="58" t="s">
        <v>12</v>
      </c>
      <c r="K776" s="31" t="s">
        <v>1833</v>
      </c>
    </row>
    <row r="777" spans="2:11">
      <c r="B777" s="62" t="s">
        <v>25</v>
      </c>
      <c r="C777" s="61" t="s">
        <v>23</v>
      </c>
      <c r="D777" s="81">
        <v>44719</v>
      </c>
      <c r="E777" s="84" t="s">
        <v>2167</v>
      </c>
      <c r="F777" s="84" t="s">
        <v>381</v>
      </c>
      <c r="G777" s="83">
        <v>57</v>
      </c>
      <c r="H777" s="94">
        <v>25.25</v>
      </c>
      <c r="I777" s="93">
        <v>1439.25</v>
      </c>
      <c r="J777" s="58" t="s">
        <v>12</v>
      </c>
      <c r="K777" s="31" t="s">
        <v>1834</v>
      </c>
    </row>
    <row r="778" spans="2:11">
      <c r="B778" s="62" t="s">
        <v>25</v>
      </c>
      <c r="C778" s="61" t="s">
        <v>23</v>
      </c>
      <c r="D778" s="81">
        <v>44719</v>
      </c>
      <c r="E778" s="84" t="s">
        <v>2167</v>
      </c>
      <c r="F778" s="84" t="s">
        <v>381</v>
      </c>
      <c r="G778" s="83">
        <v>64</v>
      </c>
      <c r="H778" s="94">
        <v>25.25</v>
      </c>
      <c r="I778" s="93">
        <v>1616</v>
      </c>
      <c r="J778" s="58" t="s">
        <v>12</v>
      </c>
      <c r="K778" s="31" t="s">
        <v>1835</v>
      </c>
    </row>
    <row r="779" spans="2:11">
      <c r="B779" s="62" t="s">
        <v>25</v>
      </c>
      <c r="C779" s="61" t="s">
        <v>23</v>
      </c>
      <c r="D779" s="81">
        <v>44719</v>
      </c>
      <c r="E779" s="84" t="s">
        <v>2167</v>
      </c>
      <c r="F779" s="84" t="s">
        <v>381</v>
      </c>
      <c r="G779" s="83">
        <v>64</v>
      </c>
      <c r="H779" s="94">
        <v>25.25</v>
      </c>
      <c r="I779" s="93">
        <v>1616</v>
      </c>
      <c r="J779" s="58" t="s">
        <v>12</v>
      </c>
      <c r="K779" s="31" t="s">
        <v>1836</v>
      </c>
    </row>
    <row r="780" spans="2:11">
      <c r="B780" s="62" t="s">
        <v>25</v>
      </c>
      <c r="C780" s="61" t="s">
        <v>23</v>
      </c>
      <c r="D780" s="81">
        <v>44719</v>
      </c>
      <c r="E780" s="84" t="s">
        <v>2167</v>
      </c>
      <c r="F780" s="84" t="s">
        <v>381</v>
      </c>
      <c r="G780" s="83">
        <v>64</v>
      </c>
      <c r="H780" s="94">
        <v>25.25</v>
      </c>
      <c r="I780" s="93">
        <v>1616</v>
      </c>
      <c r="J780" s="58" t="s">
        <v>12</v>
      </c>
      <c r="K780" s="31" t="s">
        <v>1837</v>
      </c>
    </row>
    <row r="781" spans="2:11">
      <c r="B781" s="62" t="s">
        <v>25</v>
      </c>
      <c r="C781" s="61" t="s">
        <v>23</v>
      </c>
      <c r="D781" s="81">
        <v>44719</v>
      </c>
      <c r="E781" s="84" t="s">
        <v>2167</v>
      </c>
      <c r="F781" s="84" t="s">
        <v>381</v>
      </c>
      <c r="G781" s="83">
        <v>57</v>
      </c>
      <c r="H781" s="94">
        <v>25.25</v>
      </c>
      <c r="I781" s="93">
        <v>1439.25</v>
      </c>
      <c r="J781" s="58" t="s">
        <v>12</v>
      </c>
      <c r="K781" s="31" t="s">
        <v>1838</v>
      </c>
    </row>
    <row r="782" spans="2:11">
      <c r="B782" s="62" t="s">
        <v>25</v>
      </c>
      <c r="C782" s="61" t="s">
        <v>23</v>
      </c>
      <c r="D782" s="81">
        <v>44719</v>
      </c>
      <c r="E782" s="84" t="s">
        <v>2167</v>
      </c>
      <c r="F782" s="84" t="s">
        <v>381</v>
      </c>
      <c r="G782" s="83">
        <v>57</v>
      </c>
      <c r="H782" s="94">
        <v>25.25</v>
      </c>
      <c r="I782" s="93">
        <v>1439.25</v>
      </c>
      <c r="J782" s="58" t="s">
        <v>12</v>
      </c>
      <c r="K782" s="31" t="s">
        <v>1839</v>
      </c>
    </row>
    <row r="783" spans="2:11">
      <c r="B783" s="62" t="s">
        <v>25</v>
      </c>
      <c r="C783" s="61" t="s">
        <v>23</v>
      </c>
      <c r="D783" s="81">
        <v>44719</v>
      </c>
      <c r="E783" s="84" t="s">
        <v>2167</v>
      </c>
      <c r="F783" s="84" t="s">
        <v>381</v>
      </c>
      <c r="G783" s="83">
        <v>64</v>
      </c>
      <c r="H783" s="94">
        <v>25.25</v>
      </c>
      <c r="I783" s="93">
        <v>1616</v>
      </c>
      <c r="J783" s="58" t="s">
        <v>12</v>
      </c>
      <c r="K783" s="31" t="s">
        <v>1840</v>
      </c>
    </row>
    <row r="784" spans="2:11">
      <c r="B784" s="62" t="s">
        <v>25</v>
      </c>
      <c r="C784" s="61" t="s">
        <v>23</v>
      </c>
      <c r="D784" s="81">
        <v>44719</v>
      </c>
      <c r="E784" s="84" t="s">
        <v>2167</v>
      </c>
      <c r="F784" s="84" t="s">
        <v>381</v>
      </c>
      <c r="G784" s="83">
        <v>64</v>
      </c>
      <c r="H784" s="94">
        <v>25.25</v>
      </c>
      <c r="I784" s="93">
        <v>1616</v>
      </c>
      <c r="J784" s="58" t="s">
        <v>12</v>
      </c>
      <c r="K784" s="31" t="s">
        <v>1841</v>
      </c>
    </row>
    <row r="785" spans="2:11">
      <c r="B785" s="62" t="s">
        <v>25</v>
      </c>
      <c r="C785" s="61" t="s">
        <v>23</v>
      </c>
      <c r="D785" s="81">
        <v>44719</v>
      </c>
      <c r="E785" s="84" t="s">
        <v>2167</v>
      </c>
      <c r="F785" s="84" t="s">
        <v>381</v>
      </c>
      <c r="G785" s="83">
        <v>64</v>
      </c>
      <c r="H785" s="94">
        <v>25.25</v>
      </c>
      <c r="I785" s="93">
        <v>1616</v>
      </c>
      <c r="J785" s="58" t="s">
        <v>12</v>
      </c>
      <c r="K785" s="31" t="s">
        <v>1842</v>
      </c>
    </row>
    <row r="786" spans="2:11">
      <c r="B786" s="62" t="s">
        <v>25</v>
      </c>
      <c r="C786" s="61" t="s">
        <v>23</v>
      </c>
      <c r="D786" s="81">
        <v>44719</v>
      </c>
      <c r="E786" s="84" t="s">
        <v>2167</v>
      </c>
      <c r="F786" s="84" t="s">
        <v>381</v>
      </c>
      <c r="G786" s="83">
        <v>64</v>
      </c>
      <c r="H786" s="94">
        <v>25.25</v>
      </c>
      <c r="I786" s="93">
        <v>1616</v>
      </c>
      <c r="J786" s="58" t="s">
        <v>12</v>
      </c>
      <c r="K786" s="31" t="s">
        <v>1843</v>
      </c>
    </row>
    <row r="787" spans="2:11">
      <c r="B787" s="62" t="s">
        <v>25</v>
      </c>
      <c r="C787" s="61" t="s">
        <v>23</v>
      </c>
      <c r="D787" s="81">
        <v>44719</v>
      </c>
      <c r="E787" s="84" t="s">
        <v>2167</v>
      </c>
      <c r="F787" s="84" t="s">
        <v>381</v>
      </c>
      <c r="G787" s="83">
        <v>61</v>
      </c>
      <c r="H787" s="94">
        <v>25.25</v>
      </c>
      <c r="I787" s="93">
        <v>1540.25</v>
      </c>
      <c r="J787" s="58" t="s">
        <v>12</v>
      </c>
      <c r="K787" s="31" t="s">
        <v>1844</v>
      </c>
    </row>
    <row r="788" spans="2:11">
      <c r="B788" s="62" t="s">
        <v>25</v>
      </c>
      <c r="C788" s="61" t="s">
        <v>23</v>
      </c>
      <c r="D788" s="81">
        <v>44719</v>
      </c>
      <c r="E788" s="84" t="s">
        <v>2167</v>
      </c>
      <c r="F788" s="84" t="s">
        <v>381</v>
      </c>
      <c r="G788" s="83">
        <v>61</v>
      </c>
      <c r="H788" s="94">
        <v>25.25</v>
      </c>
      <c r="I788" s="93">
        <v>1540.25</v>
      </c>
      <c r="J788" s="58" t="s">
        <v>12</v>
      </c>
      <c r="K788" s="31" t="s">
        <v>1845</v>
      </c>
    </row>
    <row r="789" spans="2:11">
      <c r="B789" s="62" t="s">
        <v>25</v>
      </c>
      <c r="C789" s="61" t="s">
        <v>23</v>
      </c>
      <c r="D789" s="81">
        <v>44719</v>
      </c>
      <c r="E789" s="84" t="s">
        <v>2167</v>
      </c>
      <c r="F789" s="84" t="s">
        <v>381</v>
      </c>
      <c r="G789" s="83">
        <v>61</v>
      </c>
      <c r="H789" s="94">
        <v>25.25</v>
      </c>
      <c r="I789" s="93">
        <v>1540.25</v>
      </c>
      <c r="J789" s="58" t="s">
        <v>12</v>
      </c>
      <c r="K789" s="31" t="s">
        <v>1846</v>
      </c>
    </row>
    <row r="790" spans="2:11">
      <c r="B790" s="62" t="s">
        <v>25</v>
      </c>
      <c r="C790" s="61" t="s">
        <v>23</v>
      </c>
      <c r="D790" s="81">
        <v>44719</v>
      </c>
      <c r="E790" s="84" t="s">
        <v>2167</v>
      </c>
      <c r="F790" s="84" t="s">
        <v>381</v>
      </c>
      <c r="G790" s="83">
        <v>61</v>
      </c>
      <c r="H790" s="94">
        <v>25.25</v>
      </c>
      <c r="I790" s="93">
        <v>1540.25</v>
      </c>
      <c r="J790" s="58" t="s">
        <v>12</v>
      </c>
      <c r="K790" s="31" t="s">
        <v>1847</v>
      </c>
    </row>
    <row r="791" spans="2:11">
      <c r="B791" s="62" t="s">
        <v>25</v>
      </c>
      <c r="C791" s="61" t="s">
        <v>23</v>
      </c>
      <c r="D791" s="81">
        <v>44719</v>
      </c>
      <c r="E791" s="84" t="s">
        <v>2167</v>
      </c>
      <c r="F791" s="84" t="s">
        <v>381</v>
      </c>
      <c r="G791" s="83">
        <v>102</v>
      </c>
      <c r="H791" s="94">
        <v>25.25</v>
      </c>
      <c r="I791" s="93">
        <v>2575.5</v>
      </c>
      <c r="J791" s="58" t="s">
        <v>12</v>
      </c>
      <c r="K791" s="31" t="s">
        <v>1848</v>
      </c>
    </row>
    <row r="792" spans="2:11">
      <c r="B792" s="62" t="s">
        <v>25</v>
      </c>
      <c r="C792" s="61" t="s">
        <v>23</v>
      </c>
      <c r="D792" s="81">
        <v>44719</v>
      </c>
      <c r="E792" s="84" t="s">
        <v>2168</v>
      </c>
      <c r="F792" s="84" t="s">
        <v>381</v>
      </c>
      <c r="G792" s="83">
        <v>52</v>
      </c>
      <c r="H792" s="94">
        <v>25.3</v>
      </c>
      <c r="I792" s="93">
        <v>1315.6000000000001</v>
      </c>
      <c r="J792" s="148" t="s">
        <v>12</v>
      </c>
      <c r="K792" s="31" t="s">
        <v>1849</v>
      </c>
    </row>
    <row r="793" spans="2:11">
      <c r="B793" s="62" t="s">
        <v>25</v>
      </c>
      <c r="C793" s="61" t="s">
        <v>23</v>
      </c>
      <c r="D793" s="81">
        <v>44719</v>
      </c>
      <c r="E793" s="84" t="s">
        <v>2169</v>
      </c>
      <c r="F793" s="84" t="s">
        <v>381</v>
      </c>
      <c r="G793" s="83">
        <v>1482</v>
      </c>
      <c r="H793" s="94">
        <v>25.3</v>
      </c>
      <c r="I793" s="93">
        <v>37494.6</v>
      </c>
      <c r="J793" s="148" t="s">
        <v>12</v>
      </c>
      <c r="K793" s="31" t="s">
        <v>1850</v>
      </c>
    </row>
    <row r="794" spans="2:11">
      <c r="B794" s="62" t="s">
        <v>25</v>
      </c>
      <c r="C794" s="61" t="s">
        <v>23</v>
      </c>
      <c r="D794" s="81">
        <v>44719</v>
      </c>
      <c r="E794" s="84" t="s">
        <v>2170</v>
      </c>
      <c r="F794" s="84" t="s">
        <v>381</v>
      </c>
      <c r="G794" s="83">
        <v>60</v>
      </c>
      <c r="H794" s="94">
        <v>25.5</v>
      </c>
      <c r="I794" s="93">
        <v>1530</v>
      </c>
      <c r="J794" s="148" t="s">
        <v>12</v>
      </c>
      <c r="K794" s="31" t="s">
        <v>1851</v>
      </c>
    </row>
    <row r="795" spans="2:11">
      <c r="B795" s="62" t="s">
        <v>25</v>
      </c>
      <c r="C795" s="61" t="s">
        <v>23</v>
      </c>
      <c r="D795" s="81">
        <v>44719</v>
      </c>
      <c r="E795" s="84" t="s">
        <v>2170</v>
      </c>
      <c r="F795" s="84" t="s">
        <v>381</v>
      </c>
      <c r="G795" s="83">
        <v>3000</v>
      </c>
      <c r="H795" s="94">
        <v>25.5</v>
      </c>
      <c r="I795" s="93">
        <v>76500</v>
      </c>
      <c r="J795" s="58" t="s">
        <v>12</v>
      </c>
      <c r="K795" s="31" t="s">
        <v>1852</v>
      </c>
    </row>
    <row r="796" spans="2:11">
      <c r="B796" s="62" t="s">
        <v>25</v>
      </c>
      <c r="C796" s="61" t="s">
        <v>23</v>
      </c>
      <c r="D796" s="81">
        <v>44719</v>
      </c>
      <c r="E796" s="84" t="s">
        <v>2170</v>
      </c>
      <c r="F796" s="84" t="s">
        <v>381</v>
      </c>
      <c r="G796" s="83">
        <v>60</v>
      </c>
      <c r="H796" s="94">
        <v>25.5</v>
      </c>
      <c r="I796" s="93">
        <v>1530</v>
      </c>
      <c r="J796" s="58" t="s">
        <v>12</v>
      </c>
      <c r="K796" s="31" t="s">
        <v>1853</v>
      </c>
    </row>
    <row r="797" spans="2:11">
      <c r="B797" s="62" t="s">
        <v>25</v>
      </c>
      <c r="C797" s="61" t="s">
        <v>23</v>
      </c>
      <c r="D797" s="81">
        <v>44719</v>
      </c>
      <c r="E797" s="84" t="s">
        <v>546</v>
      </c>
      <c r="F797" s="84" t="s">
        <v>381</v>
      </c>
      <c r="G797" s="83">
        <v>57</v>
      </c>
      <c r="H797" s="94">
        <v>25.5</v>
      </c>
      <c r="I797" s="93">
        <v>1453.5</v>
      </c>
      <c r="J797" s="58" t="s">
        <v>12</v>
      </c>
      <c r="K797" s="31" t="s">
        <v>1854</v>
      </c>
    </row>
    <row r="798" spans="2:11">
      <c r="B798" s="62" t="s">
        <v>25</v>
      </c>
      <c r="C798" s="61" t="s">
        <v>23</v>
      </c>
      <c r="D798" s="81">
        <v>44719</v>
      </c>
      <c r="E798" s="84" t="s">
        <v>2171</v>
      </c>
      <c r="F798" s="84" t="s">
        <v>381</v>
      </c>
      <c r="G798" s="83">
        <v>61</v>
      </c>
      <c r="H798" s="94">
        <v>25.5</v>
      </c>
      <c r="I798" s="93">
        <v>1555.5</v>
      </c>
      <c r="J798" s="58" t="s">
        <v>12</v>
      </c>
      <c r="K798" s="31" t="s">
        <v>1855</v>
      </c>
    </row>
    <row r="799" spans="2:11">
      <c r="B799" s="62" t="s">
        <v>25</v>
      </c>
      <c r="C799" s="61" t="s">
        <v>23</v>
      </c>
      <c r="D799" s="81">
        <v>44719</v>
      </c>
      <c r="E799" s="84" t="s">
        <v>2172</v>
      </c>
      <c r="F799" s="84" t="s">
        <v>381</v>
      </c>
      <c r="G799" s="83">
        <v>61</v>
      </c>
      <c r="H799" s="94">
        <v>25.5</v>
      </c>
      <c r="I799" s="93">
        <v>1555.5</v>
      </c>
      <c r="J799" s="58" t="s">
        <v>12</v>
      </c>
      <c r="K799" s="31" t="s">
        <v>1856</v>
      </c>
    </row>
    <row r="800" spans="2:11">
      <c r="B800" s="62" t="s">
        <v>25</v>
      </c>
      <c r="C800" s="61" t="s">
        <v>23</v>
      </c>
      <c r="D800" s="81">
        <v>44719</v>
      </c>
      <c r="E800" s="84" t="s">
        <v>2173</v>
      </c>
      <c r="F800" s="84" t="s">
        <v>381</v>
      </c>
      <c r="G800" s="83">
        <v>65</v>
      </c>
      <c r="H800" s="94">
        <v>25.45</v>
      </c>
      <c r="I800" s="93">
        <v>1654.25</v>
      </c>
      <c r="J800" s="58" t="s">
        <v>12</v>
      </c>
      <c r="K800" s="31" t="s">
        <v>1857</v>
      </c>
    </row>
    <row r="801" spans="2:11">
      <c r="B801" s="62" t="s">
        <v>25</v>
      </c>
      <c r="C801" s="61" t="s">
        <v>23</v>
      </c>
      <c r="D801" s="81">
        <v>44719</v>
      </c>
      <c r="E801" s="84" t="s">
        <v>2173</v>
      </c>
      <c r="F801" s="84" t="s">
        <v>381</v>
      </c>
      <c r="G801" s="83">
        <v>61</v>
      </c>
      <c r="H801" s="94">
        <v>25.45</v>
      </c>
      <c r="I801" s="93">
        <v>1552.45</v>
      </c>
      <c r="J801" s="58" t="s">
        <v>12</v>
      </c>
      <c r="K801" s="31" t="s">
        <v>1858</v>
      </c>
    </row>
    <row r="802" spans="2:11">
      <c r="B802" s="62" t="s">
        <v>25</v>
      </c>
      <c r="C802" s="61" t="s">
        <v>23</v>
      </c>
      <c r="D802" s="81">
        <v>44719</v>
      </c>
      <c r="E802" s="84" t="s">
        <v>2173</v>
      </c>
      <c r="F802" s="84" t="s">
        <v>381</v>
      </c>
      <c r="G802" s="83">
        <v>61</v>
      </c>
      <c r="H802" s="94">
        <v>25.45</v>
      </c>
      <c r="I802" s="93">
        <v>1552.45</v>
      </c>
      <c r="J802" s="58" t="s">
        <v>12</v>
      </c>
      <c r="K802" s="31" t="s">
        <v>1859</v>
      </c>
    </row>
    <row r="803" spans="2:11">
      <c r="B803" s="62" t="s">
        <v>25</v>
      </c>
      <c r="C803" s="61" t="s">
        <v>23</v>
      </c>
      <c r="D803" s="81">
        <v>44719</v>
      </c>
      <c r="E803" s="84" t="s">
        <v>397</v>
      </c>
      <c r="F803" s="84" t="s">
        <v>381</v>
      </c>
      <c r="G803" s="83">
        <v>57</v>
      </c>
      <c r="H803" s="94">
        <v>25.45</v>
      </c>
      <c r="I803" s="93">
        <v>1450.6499999999999</v>
      </c>
      <c r="J803" s="58" t="s">
        <v>12</v>
      </c>
      <c r="K803" s="31" t="s">
        <v>1860</v>
      </c>
    </row>
    <row r="804" spans="2:11">
      <c r="B804" s="62" t="s">
        <v>25</v>
      </c>
      <c r="C804" s="61" t="s">
        <v>23</v>
      </c>
      <c r="D804" s="81">
        <v>44719</v>
      </c>
      <c r="E804" s="84" t="s">
        <v>397</v>
      </c>
      <c r="F804" s="84" t="s">
        <v>381</v>
      </c>
      <c r="G804" s="83">
        <v>57</v>
      </c>
      <c r="H804" s="94">
        <v>25.45</v>
      </c>
      <c r="I804" s="93">
        <v>1450.6499999999999</v>
      </c>
      <c r="J804" s="58" t="s">
        <v>12</v>
      </c>
      <c r="K804" s="31" t="s">
        <v>1861</v>
      </c>
    </row>
    <row r="805" spans="2:11">
      <c r="B805" s="62" t="s">
        <v>25</v>
      </c>
      <c r="C805" s="61" t="s">
        <v>23</v>
      </c>
      <c r="D805" s="81">
        <v>44719</v>
      </c>
      <c r="E805" s="84" t="s">
        <v>397</v>
      </c>
      <c r="F805" s="84" t="s">
        <v>381</v>
      </c>
      <c r="G805" s="83">
        <v>61</v>
      </c>
      <c r="H805" s="94">
        <v>25.45</v>
      </c>
      <c r="I805" s="93">
        <v>1552.45</v>
      </c>
      <c r="J805" s="58" t="s">
        <v>12</v>
      </c>
      <c r="K805" s="31" t="s">
        <v>1862</v>
      </c>
    </row>
    <row r="806" spans="2:11">
      <c r="B806" s="62" t="s">
        <v>25</v>
      </c>
      <c r="C806" s="61" t="s">
        <v>23</v>
      </c>
      <c r="D806" s="81">
        <v>44719</v>
      </c>
      <c r="E806" s="84" t="s">
        <v>397</v>
      </c>
      <c r="F806" s="84" t="s">
        <v>381</v>
      </c>
      <c r="G806" s="83">
        <v>61</v>
      </c>
      <c r="H806" s="94">
        <v>25.45</v>
      </c>
      <c r="I806" s="93">
        <v>1552.45</v>
      </c>
      <c r="J806" s="58" t="s">
        <v>12</v>
      </c>
      <c r="K806" s="31" t="s">
        <v>1863</v>
      </c>
    </row>
    <row r="807" spans="2:11">
      <c r="B807" s="62" t="s">
        <v>25</v>
      </c>
      <c r="C807" s="61" t="s">
        <v>23</v>
      </c>
      <c r="D807" s="81">
        <v>44719</v>
      </c>
      <c r="E807" s="84" t="s">
        <v>397</v>
      </c>
      <c r="F807" s="84" t="s">
        <v>381</v>
      </c>
      <c r="G807" s="83">
        <v>61</v>
      </c>
      <c r="H807" s="94">
        <v>25.45</v>
      </c>
      <c r="I807" s="93">
        <v>1552.45</v>
      </c>
      <c r="J807" s="58" t="s">
        <v>12</v>
      </c>
      <c r="K807" s="31" t="s">
        <v>1864</v>
      </c>
    </row>
    <row r="808" spans="2:11">
      <c r="B808" s="62" t="s">
        <v>25</v>
      </c>
      <c r="C808" s="61" t="s">
        <v>23</v>
      </c>
      <c r="D808" s="81">
        <v>44719</v>
      </c>
      <c r="E808" s="84" t="s">
        <v>397</v>
      </c>
      <c r="F808" s="84" t="s">
        <v>381</v>
      </c>
      <c r="G808" s="83">
        <v>57</v>
      </c>
      <c r="H808" s="94">
        <v>25.45</v>
      </c>
      <c r="I808" s="93">
        <v>1450.6499999999999</v>
      </c>
      <c r="J808" s="58" t="s">
        <v>12</v>
      </c>
      <c r="K808" s="31" t="s">
        <v>1865</v>
      </c>
    </row>
    <row r="809" spans="2:11">
      <c r="B809" s="62" t="s">
        <v>25</v>
      </c>
      <c r="C809" s="61" t="s">
        <v>23</v>
      </c>
      <c r="D809" s="81">
        <v>44719</v>
      </c>
      <c r="E809" s="84" t="s">
        <v>397</v>
      </c>
      <c r="F809" s="84" t="s">
        <v>381</v>
      </c>
      <c r="G809" s="83">
        <v>61</v>
      </c>
      <c r="H809" s="94">
        <v>25.45</v>
      </c>
      <c r="I809" s="93">
        <v>1552.45</v>
      </c>
      <c r="J809" s="58" t="s">
        <v>12</v>
      </c>
      <c r="K809" s="31" t="s">
        <v>1866</v>
      </c>
    </row>
    <row r="810" spans="2:11">
      <c r="B810" s="62" t="s">
        <v>25</v>
      </c>
      <c r="C810" s="61" t="s">
        <v>23</v>
      </c>
      <c r="D810" s="81">
        <v>44719</v>
      </c>
      <c r="E810" s="84" t="s">
        <v>397</v>
      </c>
      <c r="F810" s="84" t="s">
        <v>381</v>
      </c>
      <c r="G810" s="83">
        <v>61</v>
      </c>
      <c r="H810" s="94">
        <v>25.45</v>
      </c>
      <c r="I810" s="93">
        <v>1552.45</v>
      </c>
      <c r="J810" s="58" t="s">
        <v>12</v>
      </c>
      <c r="K810" s="31" t="s">
        <v>1867</v>
      </c>
    </row>
    <row r="811" spans="2:11">
      <c r="B811" s="62" t="s">
        <v>25</v>
      </c>
      <c r="C811" s="61" t="s">
        <v>23</v>
      </c>
      <c r="D811" s="81">
        <v>44719</v>
      </c>
      <c r="E811" s="84" t="s">
        <v>2174</v>
      </c>
      <c r="F811" s="84" t="s">
        <v>381</v>
      </c>
      <c r="G811" s="83">
        <v>57</v>
      </c>
      <c r="H811" s="94">
        <v>25.45</v>
      </c>
      <c r="I811" s="93">
        <v>1450.6499999999999</v>
      </c>
      <c r="J811" s="58" t="s">
        <v>12</v>
      </c>
      <c r="K811" s="31" t="s">
        <v>1868</v>
      </c>
    </row>
    <row r="812" spans="2:11">
      <c r="B812" s="62" t="s">
        <v>25</v>
      </c>
      <c r="C812" s="61" t="s">
        <v>23</v>
      </c>
      <c r="D812" s="81">
        <v>44719</v>
      </c>
      <c r="E812" s="84" t="s">
        <v>2174</v>
      </c>
      <c r="F812" s="84" t="s">
        <v>381</v>
      </c>
      <c r="G812" s="83">
        <v>57</v>
      </c>
      <c r="H812" s="94">
        <v>25.45</v>
      </c>
      <c r="I812" s="93">
        <v>1450.6499999999999</v>
      </c>
      <c r="J812" s="58" t="s">
        <v>12</v>
      </c>
      <c r="K812" s="31" t="s">
        <v>1869</v>
      </c>
    </row>
    <row r="813" spans="2:11">
      <c r="B813" s="62" t="s">
        <v>25</v>
      </c>
      <c r="C813" s="61" t="s">
        <v>23</v>
      </c>
      <c r="D813" s="81">
        <v>44719</v>
      </c>
      <c r="E813" s="84" t="s">
        <v>2175</v>
      </c>
      <c r="F813" s="84" t="s">
        <v>381</v>
      </c>
      <c r="G813" s="83">
        <v>58</v>
      </c>
      <c r="H813" s="94">
        <v>25.45</v>
      </c>
      <c r="I813" s="93">
        <v>1476.1</v>
      </c>
      <c r="J813" s="58" t="s">
        <v>12</v>
      </c>
      <c r="K813" s="31" t="s">
        <v>1870</v>
      </c>
    </row>
    <row r="814" spans="2:11">
      <c r="B814" s="62" t="s">
        <v>25</v>
      </c>
      <c r="C814" s="61" t="s">
        <v>23</v>
      </c>
      <c r="D814" s="81">
        <v>44719</v>
      </c>
      <c r="E814" s="84" t="s">
        <v>2176</v>
      </c>
      <c r="F814" s="84" t="s">
        <v>381</v>
      </c>
      <c r="G814" s="83">
        <v>58</v>
      </c>
      <c r="H814" s="94">
        <v>25.45</v>
      </c>
      <c r="I814" s="93">
        <v>1476.1</v>
      </c>
      <c r="J814" s="58" t="s">
        <v>12</v>
      </c>
      <c r="K814" s="31" t="s">
        <v>1871</v>
      </c>
    </row>
    <row r="815" spans="2:11">
      <c r="B815" s="62" t="s">
        <v>25</v>
      </c>
      <c r="C815" s="61" t="s">
        <v>23</v>
      </c>
      <c r="D815" s="81">
        <v>44719</v>
      </c>
      <c r="E815" s="84" t="s">
        <v>2177</v>
      </c>
      <c r="F815" s="84" t="s">
        <v>381</v>
      </c>
      <c r="G815" s="83">
        <v>58</v>
      </c>
      <c r="H815" s="94">
        <v>25.45</v>
      </c>
      <c r="I815" s="93">
        <v>1476.1</v>
      </c>
      <c r="J815" s="58" t="s">
        <v>12</v>
      </c>
      <c r="K815" s="31" t="s">
        <v>1872</v>
      </c>
    </row>
    <row r="816" spans="2:11">
      <c r="B816" s="62" t="s">
        <v>25</v>
      </c>
      <c r="C816" s="61" t="s">
        <v>23</v>
      </c>
      <c r="D816" s="81">
        <v>44719</v>
      </c>
      <c r="E816" s="84" t="s">
        <v>2178</v>
      </c>
      <c r="F816" s="84" t="s">
        <v>381</v>
      </c>
      <c r="G816" s="83">
        <v>36</v>
      </c>
      <c r="H816" s="94">
        <v>25.45</v>
      </c>
      <c r="I816" s="93">
        <v>916.19999999999993</v>
      </c>
      <c r="J816" s="58" t="s">
        <v>12</v>
      </c>
      <c r="K816" s="31" t="s">
        <v>1873</v>
      </c>
    </row>
    <row r="817" spans="2:11">
      <c r="B817" s="62" t="s">
        <v>25</v>
      </c>
      <c r="C817" s="61" t="s">
        <v>23</v>
      </c>
      <c r="D817" s="81">
        <v>44719</v>
      </c>
      <c r="E817" s="84" t="s">
        <v>2178</v>
      </c>
      <c r="F817" s="84" t="s">
        <v>381</v>
      </c>
      <c r="G817" s="83">
        <v>22</v>
      </c>
      <c r="H817" s="94">
        <v>25.45</v>
      </c>
      <c r="I817" s="93">
        <v>559.9</v>
      </c>
      <c r="J817" s="58" t="s">
        <v>12</v>
      </c>
      <c r="K817" s="31" t="s">
        <v>1874</v>
      </c>
    </row>
    <row r="818" spans="2:11">
      <c r="B818" s="62" t="s">
        <v>25</v>
      </c>
      <c r="C818" s="61" t="s">
        <v>23</v>
      </c>
      <c r="D818" s="81">
        <v>44719</v>
      </c>
      <c r="E818" s="84" t="s">
        <v>2179</v>
      </c>
      <c r="F818" s="84" t="s">
        <v>381</v>
      </c>
      <c r="G818" s="83">
        <v>59</v>
      </c>
      <c r="H818" s="94">
        <v>25.45</v>
      </c>
      <c r="I818" s="93">
        <v>1501.55</v>
      </c>
      <c r="J818" s="58" t="s">
        <v>12</v>
      </c>
      <c r="K818" s="31" t="s">
        <v>1875</v>
      </c>
    </row>
    <row r="819" spans="2:11">
      <c r="B819" s="62" t="s">
        <v>25</v>
      </c>
      <c r="C819" s="61" t="s">
        <v>23</v>
      </c>
      <c r="D819" s="81">
        <v>44719</v>
      </c>
      <c r="E819" s="84" t="s">
        <v>2180</v>
      </c>
      <c r="F819" s="84" t="s">
        <v>381</v>
      </c>
      <c r="G819" s="83">
        <v>9</v>
      </c>
      <c r="H819" s="94">
        <v>25.45</v>
      </c>
      <c r="I819" s="93">
        <v>229.04999999999998</v>
      </c>
      <c r="J819" s="58" t="s">
        <v>12</v>
      </c>
      <c r="K819" s="31" t="s">
        <v>1876</v>
      </c>
    </row>
    <row r="820" spans="2:11">
      <c r="B820" s="62" t="s">
        <v>25</v>
      </c>
      <c r="C820" s="61" t="s">
        <v>23</v>
      </c>
      <c r="D820" s="81">
        <v>44719</v>
      </c>
      <c r="E820" s="84" t="s">
        <v>2180</v>
      </c>
      <c r="F820" s="84" t="s">
        <v>381</v>
      </c>
      <c r="G820" s="83">
        <v>50</v>
      </c>
      <c r="H820" s="94">
        <v>25.45</v>
      </c>
      <c r="I820" s="93">
        <v>1272.5</v>
      </c>
      <c r="J820" s="58" t="s">
        <v>12</v>
      </c>
      <c r="K820" s="31" t="s">
        <v>1877</v>
      </c>
    </row>
    <row r="821" spans="2:11">
      <c r="B821" s="62" t="s">
        <v>25</v>
      </c>
      <c r="C821" s="61" t="s">
        <v>23</v>
      </c>
      <c r="D821" s="81">
        <v>44719</v>
      </c>
      <c r="E821" s="84" t="s">
        <v>2181</v>
      </c>
      <c r="F821" s="84" t="s">
        <v>381</v>
      </c>
      <c r="G821" s="83">
        <v>60</v>
      </c>
      <c r="H821" s="94">
        <v>25.45</v>
      </c>
      <c r="I821" s="93">
        <v>1527</v>
      </c>
      <c r="J821" s="58" t="s">
        <v>12</v>
      </c>
      <c r="K821" s="31" t="s">
        <v>1878</v>
      </c>
    </row>
    <row r="822" spans="2:11">
      <c r="B822" s="62" t="s">
        <v>25</v>
      </c>
      <c r="C822" s="61" t="s">
        <v>23</v>
      </c>
      <c r="D822" s="81">
        <v>44719</v>
      </c>
      <c r="E822" s="84" t="s">
        <v>2182</v>
      </c>
      <c r="F822" s="84" t="s">
        <v>381</v>
      </c>
      <c r="G822" s="83">
        <v>59</v>
      </c>
      <c r="H822" s="94">
        <v>25.45</v>
      </c>
      <c r="I822" s="93">
        <v>1501.55</v>
      </c>
      <c r="J822" s="58" t="s">
        <v>12</v>
      </c>
      <c r="K822" s="31" t="s">
        <v>1879</v>
      </c>
    </row>
    <row r="823" spans="2:11">
      <c r="B823" s="62" t="s">
        <v>25</v>
      </c>
      <c r="C823" s="61" t="s">
        <v>23</v>
      </c>
      <c r="D823" s="81">
        <v>44719</v>
      </c>
      <c r="E823" s="84" t="s">
        <v>2183</v>
      </c>
      <c r="F823" s="84" t="s">
        <v>381</v>
      </c>
      <c r="G823" s="83">
        <v>37</v>
      </c>
      <c r="H823" s="94">
        <v>25.45</v>
      </c>
      <c r="I823" s="93">
        <v>941.65</v>
      </c>
      <c r="J823" s="58" t="s">
        <v>12</v>
      </c>
      <c r="K823" s="31" t="s">
        <v>1880</v>
      </c>
    </row>
    <row r="824" spans="2:11">
      <c r="B824" s="62" t="s">
        <v>25</v>
      </c>
      <c r="C824" s="61" t="s">
        <v>23</v>
      </c>
      <c r="D824" s="81">
        <v>44719</v>
      </c>
      <c r="E824" s="84" t="s">
        <v>2183</v>
      </c>
      <c r="F824" s="84" t="s">
        <v>381</v>
      </c>
      <c r="G824" s="83">
        <v>22</v>
      </c>
      <c r="H824" s="94">
        <v>25.45</v>
      </c>
      <c r="I824" s="93">
        <v>559.9</v>
      </c>
      <c r="J824" s="58" t="s">
        <v>12</v>
      </c>
      <c r="K824" s="31" t="s">
        <v>1881</v>
      </c>
    </row>
    <row r="825" spans="2:11">
      <c r="B825" s="62" t="s">
        <v>25</v>
      </c>
      <c r="C825" s="61" t="s">
        <v>23</v>
      </c>
      <c r="D825" s="81">
        <v>44719</v>
      </c>
      <c r="E825" s="84" t="s">
        <v>2184</v>
      </c>
      <c r="F825" s="84" t="s">
        <v>381</v>
      </c>
      <c r="G825" s="83">
        <v>40</v>
      </c>
      <c r="H825" s="94">
        <v>25.45</v>
      </c>
      <c r="I825" s="93">
        <v>1018</v>
      </c>
      <c r="J825" s="58" t="s">
        <v>12</v>
      </c>
      <c r="K825" s="31" t="s">
        <v>1882</v>
      </c>
    </row>
    <row r="826" spans="2:11">
      <c r="B826" s="62" t="s">
        <v>25</v>
      </c>
      <c r="C826" s="61" t="s">
        <v>23</v>
      </c>
      <c r="D826" s="81">
        <v>44719</v>
      </c>
      <c r="E826" s="84" t="s">
        <v>2184</v>
      </c>
      <c r="F826" s="84" t="s">
        <v>381</v>
      </c>
      <c r="G826" s="83">
        <v>22</v>
      </c>
      <c r="H826" s="94">
        <v>25.45</v>
      </c>
      <c r="I826" s="93">
        <v>559.9</v>
      </c>
      <c r="J826" s="58" t="s">
        <v>12</v>
      </c>
      <c r="K826" s="31" t="s">
        <v>1883</v>
      </c>
    </row>
    <row r="827" spans="2:11">
      <c r="B827" s="62" t="s">
        <v>25</v>
      </c>
      <c r="C827" s="61" t="s">
        <v>23</v>
      </c>
      <c r="D827" s="81">
        <v>44719</v>
      </c>
      <c r="E827" s="84" t="s">
        <v>2185</v>
      </c>
      <c r="F827" s="84" t="s">
        <v>381</v>
      </c>
      <c r="G827" s="83">
        <v>62</v>
      </c>
      <c r="H827" s="94">
        <v>25.45</v>
      </c>
      <c r="I827" s="93">
        <v>1577.8999999999999</v>
      </c>
      <c r="J827" s="58" t="s">
        <v>12</v>
      </c>
      <c r="K827" s="31" t="s">
        <v>1884</v>
      </c>
    </row>
    <row r="828" spans="2:11">
      <c r="B828" s="62" t="s">
        <v>25</v>
      </c>
      <c r="C828" s="61" t="s">
        <v>23</v>
      </c>
      <c r="D828" s="81">
        <v>44719</v>
      </c>
      <c r="E828" s="84" t="s">
        <v>2186</v>
      </c>
      <c r="F828" s="84" t="s">
        <v>381</v>
      </c>
      <c r="G828" s="83">
        <v>62</v>
      </c>
      <c r="H828" s="94">
        <v>25.45</v>
      </c>
      <c r="I828" s="93">
        <v>1577.8999999999999</v>
      </c>
      <c r="J828" s="58" t="s">
        <v>12</v>
      </c>
      <c r="K828" s="31" t="s">
        <v>1885</v>
      </c>
    </row>
    <row r="829" spans="2:11">
      <c r="B829" s="62" t="s">
        <v>25</v>
      </c>
      <c r="C829" s="61" t="s">
        <v>23</v>
      </c>
      <c r="D829" s="81">
        <v>44719</v>
      </c>
      <c r="E829" s="84" t="s">
        <v>2187</v>
      </c>
      <c r="F829" s="84" t="s">
        <v>381</v>
      </c>
      <c r="G829" s="83">
        <v>62</v>
      </c>
      <c r="H829" s="94">
        <v>25.45</v>
      </c>
      <c r="I829" s="93">
        <v>1577.8999999999999</v>
      </c>
      <c r="J829" s="58" t="s">
        <v>12</v>
      </c>
      <c r="K829" s="31" t="s">
        <v>1886</v>
      </c>
    </row>
    <row r="830" spans="2:11">
      <c r="B830" s="62" t="s">
        <v>25</v>
      </c>
      <c r="C830" s="61" t="s">
        <v>23</v>
      </c>
      <c r="D830" s="81">
        <v>44719</v>
      </c>
      <c r="E830" s="84" t="s">
        <v>2188</v>
      </c>
      <c r="F830" s="84" t="s">
        <v>381</v>
      </c>
      <c r="G830" s="83">
        <v>62</v>
      </c>
      <c r="H830" s="94">
        <v>25.45</v>
      </c>
      <c r="I830" s="93">
        <v>1577.8999999999999</v>
      </c>
      <c r="J830" s="58" t="s">
        <v>12</v>
      </c>
      <c r="K830" s="31" t="s">
        <v>1887</v>
      </c>
    </row>
    <row r="831" spans="2:11">
      <c r="B831" s="62" t="s">
        <v>25</v>
      </c>
      <c r="C831" s="61" t="s">
        <v>23</v>
      </c>
      <c r="D831" s="81">
        <v>44719</v>
      </c>
      <c r="E831" s="84" t="s">
        <v>2189</v>
      </c>
      <c r="F831" s="84" t="s">
        <v>381</v>
      </c>
      <c r="G831" s="83">
        <v>62</v>
      </c>
      <c r="H831" s="94">
        <v>25.45</v>
      </c>
      <c r="I831" s="93">
        <v>1577.8999999999999</v>
      </c>
      <c r="J831" s="58" t="s">
        <v>12</v>
      </c>
      <c r="K831" s="31" t="s">
        <v>1888</v>
      </c>
    </row>
    <row r="832" spans="2:11">
      <c r="B832" s="62" t="s">
        <v>25</v>
      </c>
      <c r="C832" s="61" t="s">
        <v>23</v>
      </c>
      <c r="D832" s="81">
        <v>44719</v>
      </c>
      <c r="E832" s="84" t="s">
        <v>2190</v>
      </c>
      <c r="F832" s="84" t="s">
        <v>381</v>
      </c>
      <c r="G832" s="83">
        <v>50</v>
      </c>
      <c r="H832" s="94">
        <v>25.4</v>
      </c>
      <c r="I832" s="93">
        <v>1270</v>
      </c>
      <c r="J832" s="58" t="s">
        <v>12</v>
      </c>
      <c r="K832" s="31" t="s">
        <v>1889</v>
      </c>
    </row>
    <row r="833" spans="2:11">
      <c r="B833" s="62" t="s">
        <v>25</v>
      </c>
      <c r="C833" s="61" t="s">
        <v>23</v>
      </c>
      <c r="D833" s="81">
        <v>44719</v>
      </c>
      <c r="E833" s="84" t="s">
        <v>2190</v>
      </c>
      <c r="F833" s="84" t="s">
        <v>381</v>
      </c>
      <c r="G833" s="83">
        <v>55</v>
      </c>
      <c r="H833" s="94">
        <v>25.4</v>
      </c>
      <c r="I833" s="93">
        <v>1397</v>
      </c>
      <c r="J833" s="58" t="s">
        <v>12</v>
      </c>
      <c r="K833" s="31" t="s">
        <v>1890</v>
      </c>
    </row>
    <row r="834" spans="2:11">
      <c r="B834" s="62" t="s">
        <v>25</v>
      </c>
      <c r="C834" s="61" t="s">
        <v>23</v>
      </c>
      <c r="D834" s="81">
        <v>44719</v>
      </c>
      <c r="E834" s="84" t="s">
        <v>2190</v>
      </c>
      <c r="F834" s="84" t="s">
        <v>381</v>
      </c>
      <c r="G834" s="83">
        <v>50</v>
      </c>
      <c r="H834" s="94">
        <v>25.4</v>
      </c>
      <c r="I834" s="93">
        <v>1270</v>
      </c>
      <c r="J834" s="58" t="s">
        <v>12</v>
      </c>
      <c r="K834" s="31" t="s">
        <v>1891</v>
      </c>
    </row>
    <row r="835" spans="2:11">
      <c r="B835" s="62" t="s">
        <v>25</v>
      </c>
      <c r="C835" s="61" t="s">
        <v>23</v>
      </c>
      <c r="D835" s="81">
        <v>44719</v>
      </c>
      <c r="E835" s="84" t="s">
        <v>2190</v>
      </c>
      <c r="F835" s="84" t="s">
        <v>381</v>
      </c>
      <c r="G835" s="83">
        <v>50</v>
      </c>
      <c r="H835" s="94">
        <v>25.4</v>
      </c>
      <c r="I835" s="93">
        <v>1270</v>
      </c>
      <c r="J835" s="58" t="s">
        <v>12</v>
      </c>
      <c r="K835" s="31" t="s">
        <v>1892</v>
      </c>
    </row>
    <row r="836" spans="2:11">
      <c r="B836" s="62" t="s">
        <v>25</v>
      </c>
      <c r="C836" s="61" t="s">
        <v>23</v>
      </c>
      <c r="D836" s="81">
        <v>44719</v>
      </c>
      <c r="E836" s="84" t="s">
        <v>2190</v>
      </c>
      <c r="F836" s="84" t="s">
        <v>381</v>
      </c>
      <c r="G836" s="83">
        <v>50</v>
      </c>
      <c r="H836" s="94">
        <v>25.4</v>
      </c>
      <c r="I836" s="93">
        <v>1270</v>
      </c>
      <c r="J836" s="58" t="s">
        <v>12</v>
      </c>
      <c r="K836" s="31" t="s">
        <v>1893</v>
      </c>
    </row>
    <row r="837" spans="2:11">
      <c r="B837" s="62" t="s">
        <v>25</v>
      </c>
      <c r="C837" s="61" t="s">
        <v>23</v>
      </c>
      <c r="D837" s="81">
        <v>44719</v>
      </c>
      <c r="E837" s="84" t="s">
        <v>2190</v>
      </c>
      <c r="F837" s="84" t="s">
        <v>381</v>
      </c>
      <c r="G837" s="83">
        <v>50</v>
      </c>
      <c r="H837" s="94">
        <v>25.4</v>
      </c>
      <c r="I837" s="93">
        <v>1270</v>
      </c>
      <c r="J837" s="58" t="s">
        <v>12</v>
      </c>
      <c r="K837" s="31" t="s">
        <v>1894</v>
      </c>
    </row>
    <row r="838" spans="2:11">
      <c r="B838" s="62" t="s">
        <v>25</v>
      </c>
      <c r="C838" s="61" t="s">
        <v>23</v>
      </c>
      <c r="D838" s="81">
        <v>44719</v>
      </c>
      <c r="E838" s="84" t="s">
        <v>2190</v>
      </c>
      <c r="F838" s="84" t="s">
        <v>381</v>
      </c>
      <c r="G838" s="83">
        <v>50</v>
      </c>
      <c r="H838" s="94">
        <v>25.4</v>
      </c>
      <c r="I838" s="93">
        <v>1270</v>
      </c>
      <c r="J838" s="58" t="s">
        <v>12</v>
      </c>
      <c r="K838" s="31" t="s">
        <v>1895</v>
      </c>
    </row>
    <row r="839" spans="2:11">
      <c r="B839" s="62" t="s">
        <v>25</v>
      </c>
      <c r="C839" s="61" t="s">
        <v>23</v>
      </c>
      <c r="D839" s="81">
        <v>44719</v>
      </c>
      <c r="E839" s="84" t="s">
        <v>2190</v>
      </c>
      <c r="F839" s="84" t="s">
        <v>381</v>
      </c>
      <c r="G839" s="83">
        <v>50</v>
      </c>
      <c r="H839" s="94">
        <v>25.4</v>
      </c>
      <c r="I839" s="93">
        <v>1270</v>
      </c>
      <c r="J839" s="58" t="s">
        <v>12</v>
      </c>
      <c r="K839" s="31" t="s">
        <v>1896</v>
      </c>
    </row>
    <row r="840" spans="2:11">
      <c r="B840" s="62" t="s">
        <v>25</v>
      </c>
      <c r="C840" s="61" t="s">
        <v>23</v>
      </c>
      <c r="D840" s="81">
        <v>44719</v>
      </c>
      <c r="E840" s="84" t="s">
        <v>2190</v>
      </c>
      <c r="F840" s="84" t="s">
        <v>381</v>
      </c>
      <c r="G840" s="83">
        <v>50</v>
      </c>
      <c r="H840" s="94">
        <v>25.4</v>
      </c>
      <c r="I840" s="93">
        <v>1270</v>
      </c>
      <c r="J840" s="58" t="s">
        <v>12</v>
      </c>
      <c r="K840" s="31" t="s">
        <v>1897</v>
      </c>
    </row>
    <row r="841" spans="2:11">
      <c r="B841" s="62" t="s">
        <v>25</v>
      </c>
      <c r="C841" s="61" t="s">
        <v>23</v>
      </c>
      <c r="D841" s="81">
        <v>44719</v>
      </c>
      <c r="E841" s="84" t="s">
        <v>2190</v>
      </c>
      <c r="F841" s="84" t="s">
        <v>381</v>
      </c>
      <c r="G841" s="83">
        <v>64</v>
      </c>
      <c r="H841" s="94">
        <v>25.4</v>
      </c>
      <c r="I841" s="93">
        <v>1625.6</v>
      </c>
      <c r="J841" s="58" t="s">
        <v>12</v>
      </c>
      <c r="K841" s="31" t="s">
        <v>1898</v>
      </c>
    </row>
    <row r="842" spans="2:11">
      <c r="B842" s="62" t="s">
        <v>25</v>
      </c>
      <c r="C842" s="61" t="s">
        <v>23</v>
      </c>
      <c r="D842" s="81">
        <v>44719</v>
      </c>
      <c r="E842" s="84" t="s">
        <v>2190</v>
      </c>
      <c r="F842" s="84" t="s">
        <v>381</v>
      </c>
      <c r="G842" s="83">
        <v>50</v>
      </c>
      <c r="H842" s="94">
        <v>25.4</v>
      </c>
      <c r="I842" s="93">
        <v>1270</v>
      </c>
      <c r="J842" s="58" t="s">
        <v>12</v>
      </c>
      <c r="K842" s="31" t="s">
        <v>1899</v>
      </c>
    </row>
    <row r="843" spans="2:11">
      <c r="B843" s="62" t="s">
        <v>25</v>
      </c>
      <c r="C843" s="61" t="s">
        <v>23</v>
      </c>
      <c r="D843" s="81">
        <v>44719</v>
      </c>
      <c r="E843" s="84" t="s">
        <v>2190</v>
      </c>
      <c r="F843" s="84" t="s">
        <v>381</v>
      </c>
      <c r="G843" s="83">
        <v>50</v>
      </c>
      <c r="H843" s="94">
        <v>25.4</v>
      </c>
      <c r="I843" s="93">
        <v>1270</v>
      </c>
      <c r="J843" s="58" t="s">
        <v>12</v>
      </c>
      <c r="K843" s="31" t="s">
        <v>1900</v>
      </c>
    </row>
    <row r="844" spans="2:11">
      <c r="B844" s="62" t="s">
        <v>25</v>
      </c>
      <c r="C844" s="61" t="s">
        <v>23</v>
      </c>
      <c r="D844" s="81">
        <v>44719</v>
      </c>
      <c r="E844" s="84" t="s">
        <v>2190</v>
      </c>
      <c r="F844" s="84" t="s">
        <v>381</v>
      </c>
      <c r="G844" s="83">
        <v>64</v>
      </c>
      <c r="H844" s="94">
        <v>25.4</v>
      </c>
      <c r="I844" s="93">
        <v>1625.6</v>
      </c>
      <c r="J844" s="58" t="s">
        <v>12</v>
      </c>
      <c r="K844" s="31" t="s">
        <v>1901</v>
      </c>
    </row>
    <row r="845" spans="2:11">
      <c r="B845" s="62" t="s">
        <v>25</v>
      </c>
      <c r="C845" s="61" t="s">
        <v>23</v>
      </c>
      <c r="D845" s="81">
        <v>44719</v>
      </c>
      <c r="E845" s="84" t="s">
        <v>2190</v>
      </c>
      <c r="F845" s="84" t="s">
        <v>381</v>
      </c>
      <c r="G845" s="83">
        <v>64</v>
      </c>
      <c r="H845" s="94">
        <v>25.4</v>
      </c>
      <c r="I845" s="93">
        <v>1625.6</v>
      </c>
      <c r="J845" s="58" t="s">
        <v>12</v>
      </c>
      <c r="K845" s="31" t="s">
        <v>1902</v>
      </c>
    </row>
    <row r="846" spans="2:11">
      <c r="B846" s="62" t="s">
        <v>25</v>
      </c>
      <c r="C846" s="61" t="s">
        <v>23</v>
      </c>
      <c r="D846" s="81">
        <v>44719</v>
      </c>
      <c r="E846" s="84" t="s">
        <v>2190</v>
      </c>
      <c r="F846" s="84" t="s">
        <v>381</v>
      </c>
      <c r="G846" s="83">
        <v>58</v>
      </c>
      <c r="H846" s="94">
        <v>25.4</v>
      </c>
      <c r="I846" s="93">
        <v>1473.1999999999998</v>
      </c>
      <c r="J846" s="58" t="s">
        <v>12</v>
      </c>
      <c r="K846" s="31" t="s">
        <v>1903</v>
      </c>
    </row>
    <row r="847" spans="2:11">
      <c r="B847" s="62" t="s">
        <v>25</v>
      </c>
      <c r="C847" s="61" t="s">
        <v>23</v>
      </c>
      <c r="D847" s="81">
        <v>44719</v>
      </c>
      <c r="E847" s="84" t="s">
        <v>2190</v>
      </c>
      <c r="F847" s="84" t="s">
        <v>381</v>
      </c>
      <c r="G847" s="83">
        <v>58</v>
      </c>
      <c r="H847" s="94">
        <v>25.4</v>
      </c>
      <c r="I847" s="93">
        <v>1473.1999999999998</v>
      </c>
      <c r="J847" s="58" t="s">
        <v>12</v>
      </c>
      <c r="K847" s="31" t="s">
        <v>1904</v>
      </c>
    </row>
    <row r="848" spans="2:11">
      <c r="B848" s="62" t="s">
        <v>25</v>
      </c>
      <c r="C848" s="61" t="s">
        <v>23</v>
      </c>
      <c r="D848" s="81">
        <v>44719</v>
      </c>
      <c r="E848" s="84" t="s">
        <v>2190</v>
      </c>
      <c r="F848" s="84" t="s">
        <v>381</v>
      </c>
      <c r="G848" s="83">
        <v>64</v>
      </c>
      <c r="H848" s="94">
        <v>25.4</v>
      </c>
      <c r="I848" s="93">
        <v>1625.6</v>
      </c>
      <c r="J848" s="58" t="s">
        <v>12</v>
      </c>
      <c r="K848" s="31" t="s">
        <v>1905</v>
      </c>
    </row>
    <row r="849" spans="2:11">
      <c r="B849" s="62" t="s">
        <v>25</v>
      </c>
      <c r="C849" s="61" t="s">
        <v>23</v>
      </c>
      <c r="D849" s="81">
        <v>44719</v>
      </c>
      <c r="E849" s="84" t="s">
        <v>2190</v>
      </c>
      <c r="F849" s="84" t="s">
        <v>381</v>
      </c>
      <c r="G849" s="83">
        <v>64</v>
      </c>
      <c r="H849" s="94">
        <v>25.4</v>
      </c>
      <c r="I849" s="93">
        <v>1625.6</v>
      </c>
      <c r="J849" s="58" t="s">
        <v>12</v>
      </c>
      <c r="K849" s="31" t="s">
        <v>1906</v>
      </c>
    </row>
    <row r="850" spans="2:11">
      <c r="B850" s="62" t="s">
        <v>25</v>
      </c>
      <c r="C850" s="61" t="s">
        <v>23</v>
      </c>
      <c r="D850" s="81">
        <v>44719</v>
      </c>
      <c r="E850" s="84" t="s">
        <v>2190</v>
      </c>
      <c r="F850" s="84" t="s">
        <v>381</v>
      </c>
      <c r="G850" s="83">
        <v>64</v>
      </c>
      <c r="H850" s="94">
        <v>25.4</v>
      </c>
      <c r="I850" s="93">
        <v>1625.6</v>
      </c>
      <c r="J850" s="58" t="s">
        <v>12</v>
      </c>
      <c r="K850" s="31" t="s">
        <v>1907</v>
      </c>
    </row>
    <row r="851" spans="2:11">
      <c r="B851" s="62" t="s">
        <v>25</v>
      </c>
      <c r="C851" s="61" t="s">
        <v>23</v>
      </c>
      <c r="D851" s="81">
        <v>44719</v>
      </c>
      <c r="E851" s="84" t="s">
        <v>2190</v>
      </c>
      <c r="F851" s="84" t="s">
        <v>381</v>
      </c>
      <c r="G851" s="83">
        <v>58</v>
      </c>
      <c r="H851" s="94">
        <v>25.4</v>
      </c>
      <c r="I851" s="93">
        <v>1473.1999999999998</v>
      </c>
      <c r="J851" s="58" t="s">
        <v>12</v>
      </c>
      <c r="K851" s="31" t="s">
        <v>1908</v>
      </c>
    </row>
    <row r="852" spans="2:11">
      <c r="B852" s="62" t="s">
        <v>25</v>
      </c>
      <c r="C852" s="61" t="s">
        <v>23</v>
      </c>
      <c r="D852" s="81">
        <v>44719</v>
      </c>
      <c r="E852" s="84" t="s">
        <v>2191</v>
      </c>
      <c r="F852" s="84" t="s">
        <v>381</v>
      </c>
      <c r="G852" s="83">
        <v>55</v>
      </c>
      <c r="H852" s="94">
        <v>25.4</v>
      </c>
      <c r="I852" s="93">
        <v>1397</v>
      </c>
      <c r="J852" s="58" t="s">
        <v>12</v>
      </c>
      <c r="K852" s="31" t="s">
        <v>1909</v>
      </c>
    </row>
    <row r="853" spans="2:11">
      <c r="B853" s="62" t="s">
        <v>25</v>
      </c>
      <c r="C853" s="61" t="s">
        <v>23</v>
      </c>
      <c r="D853" s="81">
        <v>44719</v>
      </c>
      <c r="E853" s="84" t="s">
        <v>2192</v>
      </c>
      <c r="F853" s="84" t="s">
        <v>381</v>
      </c>
      <c r="G853" s="83">
        <v>55</v>
      </c>
      <c r="H853" s="94">
        <v>25.4</v>
      </c>
      <c r="I853" s="93">
        <v>1397</v>
      </c>
      <c r="J853" s="58" t="s">
        <v>12</v>
      </c>
      <c r="K853" s="31" t="s">
        <v>1910</v>
      </c>
    </row>
    <row r="854" spans="2:11">
      <c r="B854" s="62" t="s">
        <v>25</v>
      </c>
      <c r="C854" s="61" t="s">
        <v>23</v>
      </c>
      <c r="D854" s="81">
        <v>44719</v>
      </c>
      <c r="E854" s="84" t="s">
        <v>2193</v>
      </c>
      <c r="F854" s="84" t="s">
        <v>381</v>
      </c>
      <c r="G854" s="83">
        <v>55</v>
      </c>
      <c r="H854" s="94">
        <v>25.4</v>
      </c>
      <c r="I854" s="93">
        <v>1397</v>
      </c>
      <c r="J854" s="58" t="s">
        <v>12</v>
      </c>
      <c r="K854" s="31" t="s">
        <v>1911</v>
      </c>
    </row>
    <row r="855" spans="2:11">
      <c r="B855" s="62" t="s">
        <v>25</v>
      </c>
      <c r="C855" s="61" t="s">
        <v>23</v>
      </c>
      <c r="D855" s="81">
        <v>44719</v>
      </c>
      <c r="E855" s="84" t="s">
        <v>2194</v>
      </c>
      <c r="F855" s="84" t="s">
        <v>381</v>
      </c>
      <c r="G855" s="83">
        <v>55</v>
      </c>
      <c r="H855" s="94">
        <v>25.4</v>
      </c>
      <c r="I855" s="93">
        <v>1397</v>
      </c>
      <c r="J855" s="58" t="s">
        <v>12</v>
      </c>
      <c r="K855" s="31" t="s">
        <v>1912</v>
      </c>
    </row>
    <row r="856" spans="2:11">
      <c r="B856" s="62" t="s">
        <v>25</v>
      </c>
      <c r="C856" s="61" t="s">
        <v>23</v>
      </c>
      <c r="D856" s="81">
        <v>44719</v>
      </c>
      <c r="E856" s="84" t="s">
        <v>2195</v>
      </c>
      <c r="F856" s="84" t="s">
        <v>381</v>
      </c>
      <c r="G856" s="83">
        <v>55</v>
      </c>
      <c r="H856" s="94">
        <v>25.4</v>
      </c>
      <c r="I856" s="93">
        <v>1397</v>
      </c>
      <c r="J856" s="58" t="s">
        <v>12</v>
      </c>
      <c r="K856" s="31" t="s">
        <v>1913</v>
      </c>
    </row>
    <row r="857" spans="2:11">
      <c r="B857" s="62" t="s">
        <v>25</v>
      </c>
      <c r="C857" s="61" t="s">
        <v>23</v>
      </c>
      <c r="D857" s="81">
        <v>44719</v>
      </c>
      <c r="E857" s="84" t="s">
        <v>2196</v>
      </c>
      <c r="F857" s="84" t="s">
        <v>381</v>
      </c>
      <c r="G857" s="83">
        <v>54</v>
      </c>
      <c r="H857" s="94">
        <v>25.4</v>
      </c>
      <c r="I857" s="93">
        <v>1371.6</v>
      </c>
      <c r="J857" s="58" t="s">
        <v>12</v>
      </c>
      <c r="K857" s="31" t="s">
        <v>1914</v>
      </c>
    </row>
    <row r="858" spans="2:11">
      <c r="B858" s="62" t="s">
        <v>25</v>
      </c>
      <c r="C858" s="61" t="s">
        <v>23</v>
      </c>
      <c r="D858" s="81">
        <v>44719</v>
      </c>
      <c r="E858" s="84" t="s">
        <v>2197</v>
      </c>
      <c r="F858" s="84" t="s">
        <v>381</v>
      </c>
      <c r="G858" s="83">
        <v>57</v>
      </c>
      <c r="H858" s="94">
        <v>25.4</v>
      </c>
      <c r="I858" s="93">
        <v>1447.8</v>
      </c>
      <c r="J858" s="58" t="s">
        <v>12</v>
      </c>
      <c r="K858" s="31" t="s">
        <v>1915</v>
      </c>
    </row>
    <row r="859" spans="2:11">
      <c r="B859" s="62" t="s">
        <v>25</v>
      </c>
      <c r="C859" s="61" t="s">
        <v>23</v>
      </c>
      <c r="D859" s="81">
        <v>44719</v>
      </c>
      <c r="E859" s="84" t="s">
        <v>680</v>
      </c>
      <c r="F859" s="84" t="s">
        <v>381</v>
      </c>
      <c r="G859" s="83">
        <v>51</v>
      </c>
      <c r="H859" s="94">
        <v>25.4</v>
      </c>
      <c r="I859" s="93">
        <v>1295.3999999999999</v>
      </c>
      <c r="J859" s="58" t="s">
        <v>12</v>
      </c>
      <c r="K859" s="31" t="s">
        <v>1916</v>
      </c>
    </row>
    <row r="860" spans="2:11">
      <c r="B860" s="62" t="s">
        <v>25</v>
      </c>
      <c r="C860" s="61" t="s">
        <v>23</v>
      </c>
      <c r="D860" s="81">
        <v>44719</v>
      </c>
      <c r="E860" s="84" t="s">
        <v>680</v>
      </c>
      <c r="F860" s="84" t="s">
        <v>381</v>
      </c>
      <c r="G860" s="83">
        <v>3</v>
      </c>
      <c r="H860" s="94">
        <v>25.4</v>
      </c>
      <c r="I860" s="93">
        <v>76.199999999999989</v>
      </c>
      <c r="J860" s="58" t="s">
        <v>12</v>
      </c>
      <c r="K860" s="31" t="s">
        <v>1917</v>
      </c>
    </row>
    <row r="861" spans="2:11">
      <c r="B861" s="62" t="s">
        <v>25</v>
      </c>
      <c r="C861" s="61" t="s">
        <v>23</v>
      </c>
      <c r="D861" s="81">
        <v>44719</v>
      </c>
      <c r="E861" s="84" t="s">
        <v>2198</v>
      </c>
      <c r="F861" s="84" t="s">
        <v>381</v>
      </c>
      <c r="G861" s="83">
        <v>10</v>
      </c>
      <c r="H861" s="94">
        <v>25.4</v>
      </c>
      <c r="I861" s="93">
        <v>254</v>
      </c>
      <c r="J861" s="58" t="s">
        <v>12</v>
      </c>
      <c r="K861" s="31" t="s">
        <v>1918</v>
      </c>
    </row>
    <row r="862" spans="2:11">
      <c r="B862" s="62" t="s">
        <v>25</v>
      </c>
      <c r="C862" s="61" t="s">
        <v>23</v>
      </c>
      <c r="D862" s="81">
        <v>44719</v>
      </c>
      <c r="E862" s="84" t="s">
        <v>2198</v>
      </c>
      <c r="F862" s="84" t="s">
        <v>381</v>
      </c>
      <c r="G862" s="83">
        <v>44</v>
      </c>
      <c r="H862" s="94">
        <v>25.4</v>
      </c>
      <c r="I862" s="93">
        <v>1117.5999999999999</v>
      </c>
      <c r="J862" s="58" t="s">
        <v>12</v>
      </c>
      <c r="K862" s="31" t="s">
        <v>1919</v>
      </c>
    </row>
    <row r="863" spans="2:11">
      <c r="B863" s="62" t="s">
        <v>25</v>
      </c>
      <c r="C863" s="61" t="s">
        <v>23</v>
      </c>
      <c r="D863" s="81">
        <v>44719</v>
      </c>
      <c r="E863" s="84" t="s">
        <v>2199</v>
      </c>
      <c r="F863" s="84" t="s">
        <v>381</v>
      </c>
      <c r="G863" s="83">
        <v>54</v>
      </c>
      <c r="H863" s="94">
        <v>25.4</v>
      </c>
      <c r="I863" s="93">
        <v>1371.6</v>
      </c>
      <c r="J863" s="58" t="s">
        <v>12</v>
      </c>
      <c r="K863" s="31" t="s">
        <v>1920</v>
      </c>
    </row>
    <row r="864" spans="2:11">
      <c r="B864" s="62" t="s">
        <v>25</v>
      </c>
      <c r="C864" s="61" t="s">
        <v>23</v>
      </c>
      <c r="D864" s="81">
        <v>44719</v>
      </c>
      <c r="E864" s="84" t="s">
        <v>2199</v>
      </c>
      <c r="F864" s="84" t="s">
        <v>381</v>
      </c>
      <c r="G864" s="83">
        <v>51</v>
      </c>
      <c r="H864" s="94">
        <v>25.35</v>
      </c>
      <c r="I864" s="93">
        <v>1292.8500000000001</v>
      </c>
      <c r="J864" s="58" t="s">
        <v>12</v>
      </c>
      <c r="K864" s="31" t="s">
        <v>1921</v>
      </c>
    </row>
    <row r="865" spans="2:11">
      <c r="B865" s="62" t="s">
        <v>25</v>
      </c>
      <c r="C865" s="61" t="s">
        <v>23</v>
      </c>
      <c r="D865" s="81">
        <v>44719</v>
      </c>
      <c r="E865" s="84" t="s">
        <v>2199</v>
      </c>
      <c r="F865" s="84" t="s">
        <v>381</v>
      </c>
      <c r="G865" s="83">
        <v>55</v>
      </c>
      <c r="H865" s="94">
        <v>25.35</v>
      </c>
      <c r="I865" s="93">
        <v>1394.25</v>
      </c>
      <c r="J865" s="58" t="s">
        <v>12</v>
      </c>
      <c r="K865" s="31" t="s">
        <v>1922</v>
      </c>
    </row>
    <row r="866" spans="2:11">
      <c r="B866" s="62" t="s">
        <v>25</v>
      </c>
      <c r="C866" s="61" t="s">
        <v>23</v>
      </c>
      <c r="D866" s="81">
        <v>44719</v>
      </c>
      <c r="E866" s="84" t="s">
        <v>2199</v>
      </c>
      <c r="F866" s="84" t="s">
        <v>381</v>
      </c>
      <c r="G866" s="83">
        <v>55</v>
      </c>
      <c r="H866" s="94">
        <v>25.35</v>
      </c>
      <c r="I866" s="93">
        <v>1394.25</v>
      </c>
      <c r="J866" s="58" t="s">
        <v>12</v>
      </c>
      <c r="K866" s="31" t="s">
        <v>1923</v>
      </c>
    </row>
    <row r="867" spans="2:11">
      <c r="B867" s="62" t="s">
        <v>25</v>
      </c>
      <c r="C867" s="61" t="s">
        <v>23</v>
      </c>
      <c r="D867" s="81">
        <v>44719</v>
      </c>
      <c r="E867" s="84" t="s">
        <v>2199</v>
      </c>
      <c r="F867" s="84" t="s">
        <v>381</v>
      </c>
      <c r="G867" s="83">
        <v>55</v>
      </c>
      <c r="H867" s="94">
        <v>25.35</v>
      </c>
      <c r="I867" s="93">
        <v>1394.25</v>
      </c>
      <c r="J867" s="58" t="s">
        <v>12</v>
      </c>
      <c r="K867" s="31" t="s">
        <v>1924</v>
      </c>
    </row>
    <row r="868" spans="2:11">
      <c r="B868" s="62" t="s">
        <v>25</v>
      </c>
      <c r="C868" s="61" t="s">
        <v>23</v>
      </c>
      <c r="D868" s="81">
        <v>44719</v>
      </c>
      <c r="E868" s="84" t="s">
        <v>2200</v>
      </c>
      <c r="F868" s="84" t="s">
        <v>381</v>
      </c>
      <c r="G868" s="83">
        <v>54</v>
      </c>
      <c r="H868" s="94">
        <v>25.35</v>
      </c>
      <c r="I868" s="93">
        <v>1368.9</v>
      </c>
      <c r="J868" s="58" t="s">
        <v>12</v>
      </c>
      <c r="K868" s="31" t="s">
        <v>1925</v>
      </c>
    </row>
    <row r="869" spans="2:11">
      <c r="B869" s="62" t="s">
        <v>25</v>
      </c>
      <c r="C869" s="61" t="s">
        <v>23</v>
      </c>
      <c r="D869" s="81">
        <v>44719</v>
      </c>
      <c r="E869" s="84" t="s">
        <v>2201</v>
      </c>
      <c r="F869" s="84" t="s">
        <v>381</v>
      </c>
      <c r="G869" s="83">
        <v>54</v>
      </c>
      <c r="H869" s="94">
        <v>25.35</v>
      </c>
      <c r="I869" s="93">
        <v>1368.9</v>
      </c>
      <c r="J869" s="58" t="s">
        <v>12</v>
      </c>
      <c r="K869" s="31" t="s">
        <v>1926</v>
      </c>
    </row>
    <row r="870" spans="2:11">
      <c r="B870" s="62" t="s">
        <v>25</v>
      </c>
      <c r="C870" s="61" t="s">
        <v>23</v>
      </c>
      <c r="D870" s="81">
        <v>44719</v>
      </c>
      <c r="E870" s="84" t="s">
        <v>2202</v>
      </c>
      <c r="F870" s="84" t="s">
        <v>381</v>
      </c>
      <c r="G870" s="83">
        <v>56</v>
      </c>
      <c r="H870" s="94">
        <v>25.35</v>
      </c>
      <c r="I870" s="93">
        <v>1419.6000000000001</v>
      </c>
      <c r="J870" s="58" t="s">
        <v>12</v>
      </c>
      <c r="K870" s="31" t="s">
        <v>1927</v>
      </c>
    </row>
    <row r="871" spans="2:11">
      <c r="B871" s="62" t="s">
        <v>25</v>
      </c>
      <c r="C871" s="61" t="s">
        <v>23</v>
      </c>
      <c r="D871" s="81">
        <v>44719</v>
      </c>
      <c r="E871" s="84" t="s">
        <v>2203</v>
      </c>
      <c r="F871" s="84" t="s">
        <v>381</v>
      </c>
      <c r="G871" s="83">
        <v>60</v>
      </c>
      <c r="H871" s="94">
        <v>25.35</v>
      </c>
      <c r="I871" s="93">
        <v>1521</v>
      </c>
      <c r="J871" s="58" t="s">
        <v>12</v>
      </c>
      <c r="K871" s="31" t="s">
        <v>1928</v>
      </c>
    </row>
    <row r="872" spans="2:11">
      <c r="B872" s="62" t="s">
        <v>25</v>
      </c>
      <c r="C872" s="61" t="s">
        <v>23</v>
      </c>
      <c r="D872" s="81">
        <v>44719</v>
      </c>
      <c r="E872" s="84" t="s">
        <v>2204</v>
      </c>
      <c r="F872" s="84" t="s">
        <v>381</v>
      </c>
      <c r="G872" s="83">
        <v>60</v>
      </c>
      <c r="H872" s="94">
        <v>25.35</v>
      </c>
      <c r="I872" s="93">
        <v>1521</v>
      </c>
      <c r="J872" s="58" t="s">
        <v>12</v>
      </c>
      <c r="K872" s="31" t="s">
        <v>1929</v>
      </c>
    </row>
    <row r="873" spans="2:11">
      <c r="B873" s="62" t="s">
        <v>25</v>
      </c>
      <c r="C873" s="61" t="s">
        <v>23</v>
      </c>
      <c r="D873" s="81">
        <v>44719</v>
      </c>
      <c r="E873" s="84" t="s">
        <v>2205</v>
      </c>
      <c r="F873" s="84" t="s">
        <v>381</v>
      </c>
      <c r="G873" s="83">
        <v>60</v>
      </c>
      <c r="H873" s="94">
        <v>25.35</v>
      </c>
      <c r="I873" s="93">
        <v>1521</v>
      </c>
      <c r="J873" s="58" t="s">
        <v>12</v>
      </c>
      <c r="K873" s="31" t="s">
        <v>1930</v>
      </c>
    </row>
    <row r="874" spans="2:11">
      <c r="B874" s="62" t="s">
        <v>25</v>
      </c>
      <c r="C874" s="61" t="s">
        <v>23</v>
      </c>
      <c r="D874" s="81">
        <v>44719</v>
      </c>
      <c r="E874" s="84" t="s">
        <v>2206</v>
      </c>
      <c r="F874" s="84" t="s">
        <v>381</v>
      </c>
      <c r="G874" s="83">
        <v>60</v>
      </c>
      <c r="H874" s="94">
        <v>25.35</v>
      </c>
      <c r="I874" s="93">
        <v>1521</v>
      </c>
      <c r="J874" s="58" t="s">
        <v>12</v>
      </c>
      <c r="K874" s="31" t="s">
        <v>1931</v>
      </c>
    </row>
    <row r="875" spans="2:11">
      <c r="B875" s="62" t="s">
        <v>25</v>
      </c>
      <c r="C875" s="61" t="s">
        <v>23</v>
      </c>
      <c r="D875" s="81">
        <v>44719</v>
      </c>
      <c r="E875" s="84" t="s">
        <v>2207</v>
      </c>
      <c r="F875" s="84" t="s">
        <v>381</v>
      </c>
      <c r="G875" s="83">
        <v>60</v>
      </c>
      <c r="H875" s="94">
        <v>25.35</v>
      </c>
      <c r="I875" s="93">
        <v>1521</v>
      </c>
      <c r="J875" s="58" t="s">
        <v>12</v>
      </c>
      <c r="K875" s="31" t="s">
        <v>1932</v>
      </c>
    </row>
    <row r="876" spans="2:11">
      <c r="B876" s="62" t="s">
        <v>25</v>
      </c>
      <c r="C876" s="61" t="s">
        <v>23</v>
      </c>
      <c r="D876" s="81">
        <v>44719</v>
      </c>
      <c r="E876" s="84" t="s">
        <v>2208</v>
      </c>
      <c r="F876" s="84" t="s">
        <v>381</v>
      </c>
      <c r="G876" s="83">
        <v>60</v>
      </c>
      <c r="H876" s="94">
        <v>25.35</v>
      </c>
      <c r="I876" s="93">
        <v>1521</v>
      </c>
      <c r="J876" s="58" t="s">
        <v>12</v>
      </c>
      <c r="K876" s="31" t="s">
        <v>1933</v>
      </c>
    </row>
    <row r="877" spans="2:11">
      <c r="B877" s="62" t="s">
        <v>25</v>
      </c>
      <c r="C877" s="61" t="s">
        <v>23</v>
      </c>
      <c r="D877" s="81">
        <v>44719</v>
      </c>
      <c r="E877" s="84" t="s">
        <v>2209</v>
      </c>
      <c r="F877" s="84" t="s">
        <v>381</v>
      </c>
      <c r="G877" s="83">
        <v>60</v>
      </c>
      <c r="H877" s="94">
        <v>25.35</v>
      </c>
      <c r="I877" s="93">
        <v>1521</v>
      </c>
      <c r="J877" s="58" t="s">
        <v>12</v>
      </c>
      <c r="K877" s="31" t="s">
        <v>1934</v>
      </c>
    </row>
    <row r="878" spans="2:11">
      <c r="B878" s="62" t="s">
        <v>25</v>
      </c>
      <c r="C878" s="61" t="s">
        <v>23</v>
      </c>
      <c r="D878" s="81">
        <v>44719</v>
      </c>
      <c r="E878" s="84" t="s">
        <v>2210</v>
      </c>
      <c r="F878" s="84" t="s">
        <v>381</v>
      </c>
      <c r="G878" s="83">
        <v>60</v>
      </c>
      <c r="H878" s="94">
        <v>25.35</v>
      </c>
      <c r="I878" s="93">
        <v>1521</v>
      </c>
      <c r="J878" s="58" t="s">
        <v>12</v>
      </c>
      <c r="K878" s="31" t="s">
        <v>1935</v>
      </c>
    </row>
    <row r="879" spans="2:11">
      <c r="B879" s="62" t="s">
        <v>25</v>
      </c>
      <c r="C879" s="61" t="s">
        <v>23</v>
      </c>
      <c r="D879" s="81">
        <v>44719</v>
      </c>
      <c r="E879" s="84" t="s">
        <v>2211</v>
      </c>
      <c r="F879" s="84" t="s">
        <v>381</v>
      </c>
      <c r="G879" s="83">
        <v>61</v>
      </c>
      <c r="H879" s="94">
        <v>25.35</v>
      </c>
      <c r="I879" s="93">
        <v>1546.3500000000001</v>
      </c>
      <c r="J879" s="58" t="s">
        <v>12</v>
      </c>
      <c r="K879" s="31" t="s">
        <v>1936</v>
      </c>
    </row>
    <row r="880" spans="2:11">
      <c r="B880" s="62" t="s">
        <v>25</v>
      </c>
      <c r="C880" s="61" t="s">
        <v>23</v>
      </c>
      <c r="D880" s="81">
        <v>44719</v>
      </c>
      <c r="E880" s="84" t="s">
        <v>2212</v>
      </c>
      <c r="F880" s="84" t="s">
        <v>381</v>
      </c>
      <c r="G880" s="83">
        <v>61</v>
      </c>
      <c r="H880" s="94">
        <v>25.35</v>
      </c>
      <c r="I880" s="93">
        <v>1546.3500000000001</v>
      </c>
      <c r="J880" s="58" t="s">
        <v>12</v>
      </c>
      <c r="K880" s="31" t="s">
        <v>1937</v>
      </c>
    </row>
    <row r="881" spans="2:11">
      <c r="B881" s="62" t="s">
        <v>25</v>
      </c>
      <c r="C881" s="61" t="s">
        <v>23</v>
      </c>
      <c r="D881" s="81">
        <v>44719</v>
      </c>
      <c r="E881" s="84" t="s">
        <v>2213</v>
      </c>
      <c r="F881" s="84" t="s">
        <v>381</v>
      </c>
      <c r="G881" s="83">
        <v>61</v>
      </c>
      <c r="H881" s="94">
        <v>25.35</v>
      </c>
      <c r="I881" s="93">
        <v>1546.3500000000001</v>
      </c>
      <c r="J881" s="58" t="s">
        <v>12</v>
      </c>
      <c r="K881" s="31" t="s">
        <v>1938</v>
      </c>
    </row>
    <row r="882" spans="2:11">
      <c r="B882" s="62" t="s">
        <v>25</v>
      </c>
      <c r="C882" s="61" t="s">
        <v>23</v>
      </c>
      <c r="D882" s="81">
        <v>44719</v>
      </c>
      <c r="E882" s="84" t="s">
        <v>2214</v>
      </c>
      <c r="F882" s="84" t="s">
        <v>381</v>
      </c>
      <c r="G882" s="83">
        <v>61</v>
      </c>
      <c r="H882" s="94">
        <v>25.35</v>
      </c>
      <c r="I882" s="93">
        <v>1546.3500000000001</v>
      </c>
      <c r="J882" s="58" t="s">
        <v>12</v>
      </c>
      <c r="K882" s="31" t="s">
        <v>1939</v>
      </c>
    </row>
    <row r="883" spans="2:11">
      <c r="B883" s="62" t="s">
        <v>25</v>
      </c>
      <c r="C883" s="61" t="s">
        <v>23</v>
      </c>
      <c r="D883" s="81">
        <v>44719</v>
      </c>
      <c r="E883" s="84" t="s">
        <v>1498</v>
      </c>
      <c r="F883" s="84" t="s">
        <v>381</v>
      </c>
      <c r="G883" s="83">
        <v>61</v>
      </c>
      <c r="H883" s="94">
        <v>25.35</v>
      </c>
      <c r="I883" s="93">
        <v>1546.3500000000001</v>
      </c>
      <c r="J883" s="58" t="s">
        <v>12</v>
      </c>
      <c r="K883" s="31" t="s">
        <v>1940</v>
      </c>
    </row>
    <row r="884" spans="2:11">
      <c r="B884" s="62" t="s">
        <v>25</v>
      </c>
      <c r="C884" s="61" t="s">
        <v>23</v>
      </c>
      <c r="D884" s="81">
        <v>44719</v>
      </c>
      <c r="E884" s="84" t="s">
        <v>2215</v>
      </c>
      <c r="F884" s="84" t="s">
        <v>381</v>
      </c>
      <c r="G884" s="83">
        <v>61</v>
      </c>
      <c r="H884" s="94">
        <v>25.35</v>
      </c>
      <c r="I884" s="93">
        <v>1546.3500000000001</v>
      </c>
      <c r="J884" s="58" t="s">
        <v>12</v>
      </c>
      <c r="K884" s="31" t="s">
        <v>1941</v>
      </c>
    </row>
    <row r="885" spans="2:11">
      <c r="B885" s="62" t="s">
        <v>25</v>
      </c>
      <c r="C885" s="61" t="s">
        <v>23</v>
      </c>
      <c r="D885" s="81">
        <v>44719</v>
      </c>
      <c r="E885" s="84" t="s">
        <v>393</v>
      </c>
      <c r="F885" s="84" t="s">
        <v>381</v>
      </c>
      <c r="G885" s="83">
        <v>61</v>
      </c>
      <c r="H885" s="94">
        <v>25.35</v>
      </c>
      <c r="I885" s="93">
        <v>1546.3500000000001</v>
      </c>
      <c r="J885" s="58" t="s">
        <v>12</v>
      </c>
      <c r="K885" s="31" t="s">
        <v>1942</v>
      </c>
    </row>
    <row r="886" spans="2:11">
      <c r="B886" s="62" t="s">
        <v>25</v>
      </c>
      <c r="C886" s="61" t="s">
        <v>23</v>
      </c>
      <c r="D886" s="81">
        <v>44719</v>
      </c>
      <c r="E886" s="84" t="s">
        <v>2216</v>
      </c>
      <c r="F886" s="84" t="s">
        <v>381</v>
      </c>
      <c r="G886" s="83">
        <v>61</v>
      </c>
      <c r="H886" s="94">
        <v>25.35</v>
      </c>
      <c r="I886" s="93">
        <v>1546.3500000000001</v>
      </c>
      <c r="J886" s="58" t="s">
        <v>12</v>
      </c>
      <c r="K886" s="31" t="s">
        <v>1943</v>
      </c>
    </row>
    <row r="887" spans="2:11">
      <c r="B887" s="62" t="s">
        <v>25</v>
      </c>
      <c r="C887" s="61" t="s">
        <v>23</v>
      </c>
      <c r="D887" s="81">
        <v>44719</v>
      </c>
      <c r="E887" s="84" t="s">
        <v>2217</v>
      </c>
      <c r="F887" s="84" t="s">
        <v>381</v>
      </c>
      <c r="G887" s="83">
        <v>61</v>
      </c>
      <c r="H887" s="94">
        <v>25.35</v>
      </c>
      <c r="I887" s="93">
        <v>1546.3500000000001</v>
      </c>
      <c r="J887" s="58" t="s">
        <v>12</v>
      </c>
      <c r="K887" s="31" t="s">
        <v>1944</v>
      </c>
    </row>
    <row r="888" spans="2:11">
      <c r="B888" s="62" t="s">
        <v>25</v>
      </c>
      <c r="C888" s="61" t="s">
        <v>23</v>
      </c>
      <c r="D888" s="81">
        <v>44719</v>
      </c>
      <c r="E888" s="84" t="s">
        <v>2218</v>
      </c>
      <c r="F888" s="84" t="s">
        <v>381</v>
      </c>
      <c r="G888" s="83">
        <v>61</v>
      </c>
      <c r="H888" s="94">
        <v>25.35</v>
      </c>
      <c r="I888" s="93">
        <v>1546.3500000000001</v>
      </c>
      <c r="J888" s="58" t="s">
        <v>12</v>
      </c>
      <c r="K888" s="31" t="s">
        <v>1945</v>
      </c>
    </row>
    <row r="889" spans="2:11">
      <c r="B889" s="62" t="s">
        <v>25</v>
      </c>
      <c r="C889" s="61" t="s">
        <v>23</v>
      </c>
      <c r="D889" s="81">
        <v>44719</v>
      </c>
      <c r="E889" s="84" t="s">
        <v>1506</v>
      </c>
      <c r="F889" s="84" t="s">
        <v>381</v>
      </c>
      <c r="G889" s="83">
        <v>56</v>
      </c>
      <c r="H889" s="94">
        <v>25.35</v>
      </c>
      <c r="I889" s="93">
        <v>1419.6000000000001</v>
      </c>
      <c r="J889" s="58" t="s">
        <v>12</v>
      </c>
      <c r="K889" s="31" t="s">
        <v>1946</v>
      </c>
    </row>
    <row r="890" spans="2:11">
      <c r="B890" s="62" t="s">
        <v>25</v>
      </c>
      <c r="C890" s="61" t="s">
        <v>23</v>
      </c>
      <c r="D890" s="81">
        <v>44719</v>
      </c>
      <c r="E890" s="84" t="s">
        <v>1507</v>
      </c>
      <c r="F890" s="84" t="s">
        <v>381</v>
      </c>
      <c r="G890" s="83">
        <v>56</v>
      </c>
      <c r="H890" s="94">
        <v>25.35</v>
      </c>
      <c r="I890" s="93">
        <v>1419.6000000000001</v>
      </c>
      <c r="J890" s="58" t="s">
        <v>12</v>
      </c>
      <c r="K890" s="31" t="s">
        <v>1947</v>
      </c>
    </row>
    <row r="891" spans="2:11">
      <c r="B891" s="62" t="s">
        <v>25</v>
      </c>
      <c r="C891" s="61" t="s">
        <v>23</v>
      </c>
      <c r="D891" s="81">
        <v>44719</v>
      </c>
      <c r="E891" s="84" t="s">
        <v>2219</v>
      </c>
      <c r="F891" s="84" t="s">
        <v>381</v>
      </c>
      <c r="G891" s="83">
        <v>56</v>
      </c>
      <c r="H891" s="94">
        <v>25.35</v>
      </c>
      <c r="I891" s="93">
        <v>1419.6000000000001</v>
      </c>
      <c r="J891" s="58" t="s">
        <v>12</v>
      </c>
      <c r="K891" s="31" t="s">
        <v>1948</v>
      </c>
    </row>
    <row r="892" spans="2:11">
      <c r="B892" s="62" t="s">
        <v>25</v>
      </c>
      <c r="C892" s="61" t="s">
        <v>23</v>
      </c>
      <c r="D892" s="81">
        <v>44719</v>
      </c>
      <c r="E892" s="84" t="s">
        <v>2220</v>
      </c>
      <c r="F892" s="84" t="s">
        <v>381</v>
      </c>
      <c r="G892" s="83">
        <v>56</v>
      </c>
      <c r="H892" s="94">
        <v>25.35</v>
      </c>
      <c r="I892" s="93">
        <v>1419.6000000000001</v>
      </c>
      <c r="J892" s="58" t="s">
        <v>12</v>
      </c>
      <c r="K892" s="31" t="s">
        <v>1949</v>
      </c>
    </row>
    <row r="893" spans="2:11">
      <c r="B893" s="62" t="s">
        <v>25</v>
      </c>
      <c r="C893" s="61" t="s">
        <v>23</v>
      </c>
      <c r="D893" s="81">
        <v>44719</v>
      </c>
      <c r="E893" s="84" t="s">
        <v>2221</v>
      </c>
      <c r="F893" s="84" t="s">
        <v>381</v>
      </c>
      <c r="G893" s="83">
        <v>56</v>
      </c>
      <c r="H893" s="94">
        <v>25.35</v>
      </c>
      <c r="I893" s="93">
        <v>1419.6000000000001</v>
      </c>
      <c r="J893" s="58" t="s">
        <v>12</v>
      </c>
      <c r="K893" s="31" t="s">
        <v>1950</v>
      </c>
    </row>
    <row r="894" spans="2:11">
      <c r="B894" s="62" t="s">
        <v>25</v>
      </c>
      <c r="C894" s="61" t="s">
        <v>23</v>
      </c>
      <c r="D894" s="81">
        <v>44719</v>
      </c>
      <c r="E894" s="84" t="s">
        <v>2222</v>
      </c>
      <c r="F894" s="84" t="s">
        <v>381</v>
      </c>
      <c r="G894" s="83">
        <v>168</v>
      </c>
      <c r="H894" s="94">
        <v>25.35</v>
      </c>
      <c r="I894" s="93">
        <v>4258.8</v>
      </c>
      <c r="J894" s="58" t="s">
        <v>12</v>
      </c>
      <c r="K894" s="31" t="s">
        <v>1951</v>
      </c>
    </row>
    <row r="895" spans="2:11">
      <c r="B895" s="62" t="s">
        <v>25</v>
      </c>
      <c r="C895" s="61" t="s">
        <v>23</v>
      </c>
      <c r="D895" s="81">
        <v>44719</v>
      </c>
      <c r="E895" s="84" t="s">
        <v>2223</v>
      </c>
      <c r="F895" s="84" t="s">
        <v>381</v>
      </c>
      <c r="G895" s="83">
        <v>56</v>
      </c>
      <c r="H895" s="94">
        <v>25.35</v>
      </c>
      <c r="I895" s="93">
        <v>1419.6000000000001</v>
      </c>
      <c r="J895" s="58" t="s">
        <v>12</v>
      </c>
      <c r="K895" s="31" t="s">
        <v>1952</v>
      </c>
    </row>
    <row r="896" spans="2:11">
      <c r="B896" s="62" t="s">
        <v>25</v>
      </c>
      <c r="C896" s="61" t="s">
        <v>23</v>
      </c>
      <c r="D896" s="81">
        <v>44719</v>
      </c>
      <c r="E896" s="84" t="s">
        <v>2224</v>
      </c>
      <c r="F896" s="84" t="s">
        <v>381</v>
      </c>
      <c r="G896" s="83">
        <v>56</v>
      </c>
      <c r="H896" s="94">
        <v>25.35</v>
      </c>
      <c r="I896" s="93">
        <v>1419.6000000000001</v>
      </c>
      <c r="J896" s="58" t="s">
        <v>12</v>
      </c>
      <c r="K896" s="31" t="s">
        <v>1953</v>
      </c>
    </row>
    <row r="897" spans="2:11">
      <c r="B897" s="62" t="s">
        <v>25</v>
      </c>
      <c r="C897" s="61" t="s">
        <v>23</v>
      </c>
      <c r="D897" s="81">
        <v>44719</v>
      </c>
      <c r="E897" s="84" t="s">
        <v>2225</v>
      </c>
      <c r="F897" s="84" t="s">
        <v>381</v>
      </c>
      <c r="G897" s="83">
        <v>22</v>
      </c>
      <c r="H897" s="94">
        <v>25.35</v>
      </c>
      <c r="I897" s="93">
        <v>557.70000000000005</v>
      </c>
      <c r="J897" s="58" t="s">
        <v>12</v>
      </c>
      <c r="K897" s="31" t="s">
        <v>1954</v>
      </c>
    </row>
    <row r="898" spans="2:11">
      <c r="B898" s="62" t="s">
        <v>25</v>
      </c>
      <c r="C898" s="61" t="s">
        <v>23</v>
      </c>
      <c r="D898" s="81">
        <v>44719</v>
      </c>
      <c r="E898" s="84" t="s">
        <v>2225</v>
      </c>
      <c r="F898" s="84" t="s">
        <v>381</v>
      </c>
      <c r="G898" s="83">
        <v>38</v>
      </c>
      <c r="H898" s="94">
        <v>25.35</v>
      </c>
      <c r="I898" s="93">
        <v>963.30000000000007</v>
      </c>
      <c r="J898" s="58" t="s">
        <v>12</v>
      </c>
      <c r="K898" s="31" t="s">
        <v>1955</v>
      </c>
    </row>
    <row r="899" spans="2:11">
      <c r="B899" s="62" t="s">
        <v>25</v>
      </c>
      <c r="C899" s="61" t="s">
        <v>23</v>
      </c>
      <c r="D899" s="81">
        <v>44719</v>
      </c>
      <c r="E899" s="84" t="s">
        <v>2226</v>
      </c>
      <c r="F899" s="84" t="s">
        <v>381</v>
      </c>
      <c r="G899" s="83">
        <v>60</v>
      </c>
      <c r="H899" s="94">
        <v>25.35</v>
      </c>
      <c r="I899" s="93">
        <v>1521</v>
      </c>
      <c r="J899" s="58" t="s">
        <v>12</v>
      </c>
      <c r="K899" s="31" t="s">
        <v>1956</v>
      </c>
    </row>
    <row r="900" spans="2:11">
      <c r="B900" s="62" t="s">
        <v>25</v>
      </c>
      <c r="C900" s="61" t="s">
        <v>23</v>
      </c>
      <c r="D900" s="81">
        <v>44719</v>
      </c>
      <c r="E900" s="84" t="s">
        <v>2227</v>
      </c>
      <c r="F900" s="84" t="s">
        <v>381</v>
      </c>
      <c r="G900" s="83">
        <v>60</v>
      </c>
      <c r="H900" s="94">
        <v>25.35</v>
      </c>
      <c r="I900" s="93">
        <v>1521</v>
      </c>
      <c r="J900" s="58" t="s">
        <v>12</v>
      </c>
      <c r="K900" s="31" t="s">
        <v>1957</v>
      </c>
    </row>
    <row r="901" spans="2:11">
      <c r="B901" s="62" t="s">
        <v>25</v>
      </c>
      <c r="C901" s="61" t="s">
        <v>23</v>
      </c>
      <c r="D901" s="81">
        <v>44719</v>
      </c>
      <c r="E901" s="84" t="s">
        <v>2228</v>
      </c>
      <c r="F901" s="84" t="s">
        <v>381</v>
      </c>
      <c r="G901" s="83">
        <v>16</v>
      </c>
      <c r="H901" s="94">
        <v>25.35</v>
      </c>
      <c r="I901" s="93">
        <v>405.6</v>
      </c>
      <c r="J901" s="58" t="s">
        <v>12</v>
      </c>
      <c r="K901" s="31" t="s">
        <v>1958</v>
      </c>
    </row>
    <row r="902" spans="2:11">
      <c r="B902" s="62" t="s">
        <v>25</v>
      </c>
      <c r="C902" s="61" t="s">
        <v>23</v>
      </c>
      <c r="D902" s="81">
        <v>44719</v>
      </c>
      <c r="E902" s="84" t="s">
        <v>2228</v>
      </c>
      <c r="F902" s="84" t="s">
        <v>381</v>
      </c>
      <c r="G902" s="83">
        <v>44</v>
      </c>
      <c r="H902" s="94">
        <v>25.35</v>
      </c>
      <c r="I902" s="93">
        <v>1115.4000000000001</v>
      </c>
      <c r="J902" s="58" t="s">
        <v>12</v>
      </c>
      <c r="K902" s="31" t="s">
        <v>1959</v>
      </c>
    </row>
    <row r="903" spans="2:11">
      <c r="B903" s="62" t="s">
        <v>25</v>
      </c>
      <c r="C903" s="61" t="s">
        <v>23</v>
      </c>
      <c r="D903" s="81">
        <v>44719</v>
      </c>
      <c r="E903" s="84" t="s">
        <v>2229</v>
      </c>
      <c r="F903" s="84" t="s">
        <v>381</v>
      </c>
      <c r="G903" s="83">
        <v>60</v>
      </c>
      <c r="H903" s="94">
        <v>25.35</v>
      </c>
      <c r="I903" s="93">
        <v>1521</v>
      </c>
      <c r="J903" s="58" t="s">
        <v>12</v>
      </c>
      <c r="K903" s="31" t="s">
        <v>1960</v>
      </c>
    </row>
    <row r="904" spans="2:11">
      <c r="B904" s="62" t="s">
        <v>25</v>
      </c>
      <c r="C904" s="61" t="s">
        <v>23</v>
      </c>
      <c r="D904" s="81">
        <v>44719</v>
      </c>
      <c r="E904" s="84" t="s">
        <v>2230</v>
      </c>
      <c r="F904" s="84" t="s">
        <v>381</v>
      </c>
      <c r="G904" s="83">
        <v>60</v>
      </c>
      <c r="H904" s="94">
        <v>25.35</v>
      </c>
      <c r="I904" s="93">
        <v>1521</v>
      </c>
      <c r="J904" s="58" t="s">
        <v>12</v>
      </c>
      <c r="K904" s="31" t="s">
        <v>1961</v>
      </c>
    </row>
    <row r="905" spans="2:11">
      <c r="B905" s="62" t="s">
        <v>25</v>
      </c>
      <c r="C905" s="61" t="s">
        <v>23</v>
      </c>
      <c r="D905" s="81">
        <v>44719</v>
      </c>
      <c r="E905" s="84" t="s">
        <v>2231</v>
      </c>
      <c r="F905" s="84" t="s">
        <v>381</v>
      </c>
      <c r="G905" s="83">
        <v>46</v>
      </c>
      <c r="H905" s="94">
        <v>25.35</v>
      </c>
      <c r="I905" s="93">
        <v>1166.1000000000001</v>
      </c>
      <c r="J905" s="58" t="s">
        <v>12</v>
      </c>
      <c r="K905" s="31" t="s">
        <v>1962</v>
      </c>
    </row>
    <row r="906" spans="2:11">
      <c r="B906" s="62" t="s">
        <v>25</v>
      </c>
      <c r="C906" s="61" t="s">
        <v>23</v>
      </c>
      <c r="D906" s="81">
        <v>44719</v>
      </c>
      <c r="E906" s="84" t="s">
        <v>2231</v>
      </c>
      <c r="F906" s="84" t="s">
        <v>381</v>
      </c>
      <c r="G906" s="83">
        <v>14</v>
      </c>
      <c r="H906" s="94">
        <v>25.35</v>
      </c>
      <c r="I906" s="93">
        <v>354.90000000000003</v>
      </c>
      <c r="J906" s="58" t="s">
        <v>12</v>
      </c>
      <c r="K906" s="31" t="s">
        <v>1963</v>
      </c>
    </row>
    <row r="907" spans="2:11">
      <c r="B907" s="62" t="s">
        <v>25</v>
      </c>
      <c r="C907" s="61" t="s">
        <v>23</v>
      </c>
      <c r="D907" s="81">
        <v>44719</v>
      </c>
      <c r="E907" s="84" t="s">
        <v>2232</v>
      </c>
      <c r="F907" s="84" t="s">
        <v>381</v>
      </c>
      <c r="G907" s="83">
        <v>54</v>
      </c>
      <c r="H907" s="94">
        <v>25.35</v>
      </c>
      <c r="I907" s="93">
        <v>1368.9</v>
      </c>
      <c r="J907" s="58" t="s">
        <v>12</v>
      </c>
      <c r="K907" s="31" t="s">
        <v>1964</v>
      </c>
    </row>
    <row r="908" spans="2:11">
      <c r="B908" s="62" t="s">
        <v>25</v>
      </c>
      <c r="C908" s="61" t="s">
        <v>23</v>
      </c>
      <c r="D908" s="81">
        <v>44719</v>
      </c>
      <c r="E908" s="84" t="s">
        <v>2232</v>
      </c>
      <c r="F908" s="84" t="s">
        <v>381</v>
      </c>
      <c r="G908" s="83">
        <v>6</v>
      </c>
      <c r="H908" s="94">
        <v>25.35</v>
      </c>
      <c r="I908" s="93">
        <v>152.10000000000002</v>
      </c>
      <c r="J908" s="58" t="s">
        <v>12</v>
      </c>
      <c r="K908" s="31" t="s">
        <v>1965</v>
      </c>
    </row>
    <row r="909" spans="2:11">
      <c r="B909" s="62" t="s">
        <v>25</v>
      </c>
      <c r="C909" s="61" t="s">
        <v>23</v>
      </c>
      <c r="D909" s="81">
        <v>44719</v>
      </c>
      <c r="E909" s="84" t="s">
        <v>2233</v>
      </c>
      <c r="F909" s="84" t="s">
        <v>381</v>
      </c>
      <c r="G909" s="83">
        <v>11</v>
      </c>
      <c r="H909" s="94">
        <v>25.35</v>
      </c>
      <c r="I909" s="93">
        <v>278.85000000000002</v>
      </c>
      <c r="J909" s="58" t="s">
        <v>12</v>
      </c>
      <c r="K909" s="31" t="s">
        <v>1966</v>
      </c>
    </row>
    <row r="910" spans="2:11">
      <c r="B910" s="62" t="s">
        <v>25</v>
      </c>
      <c r="C910" s="61" t="s">
        <v>23</v>
      </c>
      <c r="D910" s="81">
        <v>44719</v>
      </c>
      <c r="E910" s="84" t="s">
        <v>2233</v>
      </c>
      <c r="F910" s="84" t="s">
        <v>381</v>
      </c>
      <c r="G910" s="83">
        <v>44</v>
      </c>
      <c r="H910" s="94">
        <v>25.35</v>
      </c>
      <c r="I910" s="93">
        <v>1115.4000000000001</v>
      </c>
      <c r="J910" s="58" t="s">
        <v>12</v>
      </c>
      <c r="K910" s="31" t="s">
        <v>1967</v>
      </c>
    </row>
    <row r="911" spans="2:11">
      <c r="B911" s="62" t="s">
        <v>25</v>
      </c>
      <c r="C911" s="61" t="s">
        <v>23</v>
      </c>
      <c r="D911" s="81">
        <v>44719</v>
      </c>
      <c r="E911" s="84" t="s">
        <v>2233</v>
      </c>
      <c r="F911" s="84" t="s">
        <v>381</v>
      </c>
      <c r="G911" s="83">
        <v>5</v>
      </c>
      <c r="H911" s="94">
        <v>25.35</v>
      </c>
      <c r="I911" s="93">
        <v>126.75</v>
      </c>
      <c r="J911" s="58" t="s">
        <v>12</v>
      </c>
      <c r="K911" s="31" t="s">
        <v>1968</v>
      </c>
    </row>
    <row r="912" spans="2:11">
      <c r="B912" s="62" t="s">
        <v>25</v>
      </c>
      <c r="C912" s="61" t="s">
        <v>23</v>
      </c>
      <c r="D912" s="81">
        <v>44719</v>
      </c>
      <c r="E912" s="84" t="s">
        <v>2234</v>
      </c>
      <c r="F912" s="84" t="s">
        <v>381</v>
      </c>
      <c r="G912" s="83">
        <v>51</v>
      </c>
      <c r="H912" s="94">
        <v>25.35</v>
      </c>
      <c r="I912" s="93">
        <v>1292.8500000000001</v>
      </c>
      <c r="J912" s="58" t="s">
        <v>12</v>
      </c>
      <c r="K912" s="31" t="s">
        <v>1969</v>
      </c>
    </row>
    <row r="913" spans="2:11">
      <c r="B913" s="62" t="s">
        <v>25</v>
      </c>
      <c r="C913" s="61" t="s">
        <v>23</v>
      </c>
      <c r="D913" s="81">
        <v>44719</v>
      </c>
      <c r="E913" s="84" t="s">
        <v>2235</v>
      </c>
      <c r="F913" s="84" t="s">
        <v>381</v>
      </c>
      <c r="G913" s="83">
        <v>51</v>
      </c>
      <c r="H913" s="94">
        <v>25.35</v>
      </c>
      <c r="I913" s="93">
        <v>1292.8500000000001</v>
      </c>
      <c r="J913" s="58" t="s">
        <v>12</v>
      </c>
      <c r="K913" s="31" t="s">
        <v>1970</v>
      </c>
    </row>
    <row r="914" spans="2:11">
      <c r="B914" s="62" t="s">
        <v>25</v>
      </c>
      <c r="C914" s="61" t="s">
        <v>23</v>
      </c>
      <c r="D914" s="81">
        <v>44719</v>
      </c>
      <c r="E914" s="84" t="s">
        <v>2236</v>
      </c>
      <c r="F914" s="84" t="s">
        <v>381</v>
      </c>
      <c r="G914" s="83">
        <v>14</v>
      </c>
      <c r="H914" s="94">
        <v>25.35</v>
      </c>
      <c r="I914" s="93">
        <v>354.90000000000003</v>
      </c>
      <c r="J914" s="58" t="s">
        <v>12</v>
      </c>
      <c r="K914" s="31" t="s">
        <v>1971</v>
      </c>
    </row>
    <row r="915" spans="2:11">
      <c r="B915" s="62" t="s">
        <v>25</v>
      </c>
      <c r="C915" s="61" t="s">
        <v>23</v>
      </c>
      <c r="D915" s="81">
        <v>44719</v>
      </c>
      <c r="E915" s="84" t="s">
        <v>2236</v>
      </c>
      <c r="F915" s="84" t="s">
        <v>381</v>
      </c>
      <c r="G915" s="83">
        <v>37</v>
      </c>
      <c r="H915" s="94">
        <v>25.35</v>
      </c>
      <c r="I915" s="93">
        <v>937.95</v>
      </c>
      <c r="J915" s="58" t="s">
        <v>12</v>
      </c>
      <c r="K915" s="31" t="s">
        <v>1972</v>
      </c>
    </row>
    <row r="916" spans="2:11">
      <c r="B916" s="62" t="s">
        <v>25</v>
      </c>
      <c r="C916" s="61" t="s">
        <v>23</v>
      </c>
      <c r="D916" s="81">
        <v>44719</v>
      </c>
      <c r="E916" s="84" t="s">
        <v>2237</v>
      </c>
      <c r="F916" s="84" t="s">
        <v>381</v>
      </c>
      <c r="G916" s="83">
        <v>25</v>
      </c>
      <c r="H916" s="94">
        <v>25.35</v>
      </c>
      <c r="I916" s="93">
        <v>633.75</v>
      </c>
      <c r="J916" s="58" t="s">
        <v>12</v>
      </c>
      <c r="K916" s="31" t="s">
        <v>1973</v>
      </c>
    </row>
    <row r="917" spans="2:11">
      <c r="B917" s="62" t="s">
        <v>25</v>
      </c>
      <c r="C917" s="61" t="s">
        <v>23</v>
      </c>
      <c r="D917" s="81">
        <v>44719</v>
      </c>
      <c r="E917" s="84" t="s">
        <v>2237</v>
      </c>
      <c r="F917" s="84" t="s">
        <v>381</v>
      </c>
      <c r="G917" s="83">
        <v>26</v>
      </c>
      <c r="H917" s="94">
        <v>25.35</v>
      </c>
      <c r="I917" s="93">
        <v>659.1</v>
      </c>
      <c r="J917" s="58" t="s">
        <v>12</v>
      </c>
      <c r="K917" s="31" t="s">
        <v>1974</v>
      </c>
    </row>
    <row r="918" spans="2:11">
      <c r="B918" s="62" t="s">
        <v>25</v>
      </c>
      <c r="C918" s="61" t="s">
        <v>23</v>
      </c>
      <c r="D918" s="81">
        <v>44719</v>
      </c>
      <c r="E918" s="84" t="s">
        <v>2238</v>
      </c>
      <c r="F918" s="84" t="s">
        <v>381</v>
      </c>
      <c r="G918" s="83">
        <v>14</v>
      </c>
      <c r="H918" s="94">
        <v>25.35</v>
      </c>
      <c r="I918" s="93">
        <v>354.90000000000003</v>
      </c>
      <c r="J918" s="58" t="s">
        <v>12</v>
      </c>
      <c r="K918" s="31" t="s">
        <v>1975</v>
      </c>
    </row>
    <row r="919" spans="2:11">
      <c r="B919" s="62" t="s">
        <v>25</v>
      </c>
      <c r="C919" s="61" t="s">
        <v>23</v>
      </c>
      <c r="D919" s="81">
        <v>44719</v>
      </c>
      <c r="E919" s="84" t="s">
        <v>2238</v>
      </c>
      <c r="F919" s="84" t="s">
        <v>381</v>
      </c>
      <c r="G919" s="83">
        <v>37</v>
      </c>
      <c r="H919" s="94">
        <v>25.35</v>
      </c>
      <c r="I919" s="93">
        <v>937.95</v>
      </c>
      <c r="J919" s="58" t="s">
        <v>12</v>
      </c>
      <c r="K919" s="31" t="s">
        <v>1976</v>
      </c>
    </row>
    <row r="920" spans="2:11">
      <c r="B920" s="62" t="s">
        <v>25</v>
      </c>
      <c r="C920" s="61" t="s">
        <v>23</v>
      </c>
      <c r="D920" s="81">
        <v>44719</v>
      </c>
      <c r="E920" s="84" t="s">
        <v>2239</v>
      </c>
      <c r="F920" s="84" t="s">
        <v>381</v>
      </c>
      <c r="G920" s="83">
        <v>39</v>
      </c>
      <c r="H920" s="94">
        <v>25.35</v>
      </c>
      <c r="I920" s="93">
        <v>988.65000000000009</v>
      </c>
      <c r="J920" s="58" t="s">
        <v>12</v>
      </c>
      <c r="K920" s="31" t="s">
        <v>1977</v>
      </c>
    </row>
    <row r="921" spans="2:11">
      <c r="B921" s="62" t="s">
        <v>25</v>
      </c>
      <c r="C921" s="61" t="s">
        <v>23</v>
      </c>
      <c r="D921" s="81">
        <v>44719</v>
      </c>
      <c r="E921" s="84" t="s">
        <v>2239</v>
      </c>
      <c r="F921" s="84" t="s">
        <v>381</v>
      </c>
      <c r="G921" s="83">
        <v>51</v>
      </c>
      <c r="H921" s="94">
        <v>25.35</v>
      </c>
      <c r="I921" s="93">
        <v>1292.8500000000001</v>
      </c>
      <c r="J921" s="58" t="s">
        <v>12</v>
      </c>
      <c r="K921" s="31" t="s">
        <v>1978</v>
      </c>
    </row>
    <row r="922" spans="2:11">
      <c r="B922" s="62" t="s">
        <v>25</v>
      </c>
      <c r="C922" s="61" t="s">
        <v>23</v>
      </c>
      <c r="D922" s="81">
        <v>44719</v>
      </c>
      <c r="E922" s="84" t="s">
        <v>2239</v>
      </c>
      <c r="F922" s="84" t="s">
        <v>381</v>
      </c>
      <c r="G922" s="83">
        <v>63</v>
      </c>
      <c r="H922" s="94">
        <v>25.35</v>
      </c>
      <c r="I922" s="93">
        <v>1597.0500000000002</v>
      </c>
      <c r="J922" s="58" t="s">
        <v>12</v>
      </c>
      <c r="K922" s="31" t="s">
        <v>1979</v>
      </c>
    </row>
    <row r="923" spans="2:11">
      <c r="B923" s="62" t="s">
        <v>25</v>
      </c>
      <c r="C923" s="61" t="s">
        <v>23</v>
      </c>
      <c r="D923" s="81">
        <v>44719</v>
      </c>
      <c r="E923" s="84" t="s">
        <v>2239</v>
      </c>
      <c r="F923" s="84" t="s">
        <v>381</v>
      </c>
      <c r="G923" s="83">
        <v>150</v>
      </c>
      <c r="H923" s="94">
        <v>25.35</v>
      </c>
      <c r="I923" s="93">
        <v>3802.5</v>
      </c>
      <c r="J923" s="58" t="s">
        <v>12</v>
      </c>
      <c r="K923" s="31" t="s">
        <v>1980</v>
      </c>
    </row>
    <row r="924" spans="2:11">
      <c r="B924" s="62" t="s">
        <v>25</v>
      </c>
      <c r="C924" s="61" t="s">
        <v>23</v>
      </c>
      <c r="D924" s="81">
        <v>44719</v>
      </c>
      <c r="E924" s="84" t="s">
        <v>2239</v>
      </c>
      <c r="F924" s="84" t="s">
        <v>381</v>
      </c>
      <c r="G924" s="83">
        <v>38</v>
      </c>
      <c r="H924" s="94">
        <v>25.35</v>
      </c>
      <c r="I924" s="93">
        <v>963.30000000000007</v>
      </c>
      <c r="J924" s="58" t="s">
        <v>12</v>
      </c>
      <c r="K924" s="31" t="s">
        <v>1981</v>
      </c>
    </row>
    <row r="925" spans="2:11">
      <c r="B925" s="62" t="s">
        <v>25</v>
      </c>
      <c r="C925" s="61" t="s">
        <v>23</v>
      </c>
      <c r="D925" s="81">
        <v>44719</v>
      </c>
      <c r="E925" s="84" t="s">
        <v>2240</v>
      </c>
      <c r="F925" s="84" t="s">
        <v>381</v>
      </c>
      <c r="G925" s="83">
        <v>19</v>
      </c>
      <c r="H925" s="94">
        <v>25.35</v>
      </c>
      <c r="I925" s="93">
        <v>481.65000000000003</v>
      </c>
      <c r="J925" s="58" t="s">
        <v>12</v>
      </c>
      <c r="K925" s="31" t="s">
        <v>1982</v>
      </c>
    </row>
    <row r="926" spans="2:11">
      <c r="B926" s="62" t="s">
        <v>25</v>
      </c>
      <c r="C926" s="61" t="s">
        <v>23</v>
      </c>
      <c r="D926" s="81">
        <v>44719</v>
      </c>
      <c r="E926" s="84" t="s">
        <v>2240</v>
      </c>
      <c r="F926" s="84" t="s">
        <v>381</v>
      </c>
      <c r="G926" s="83">
        <v>152</v>
      </c>
      <c r="H926" s="94">
        <v>25.35</v>
      </c>
      <c r="I926" s="93">
        <v>3853.2000000000003</v>
      </c>
      <c r="J926" s="58" t="s">
        <v>12</v>
      </c>
      <c r="K926" s="31" t="s">
        <v>1983</v>
      </c>
    </row>
    <row r="927" spans="2:11">
      <c r="B927" s="62" t="s">
        <v>25</v>
      </c>
      <c r="C927" s="61" t="s">
        <v>23</v>
      </c>
      <c r="D927" s="81">
        <v>44719</v>
      </c>
      <c r="E927" s="84" t="s">
        <v>2240</v>
      </c>
      <c r="F927" s="84" t="s">
        <v>381</v>
      </c>
      <c r="G927" s="83">
        <v>150</v>
      </c>
      <c r="H927" s="94">
        <v>25.35</v>
      </c>
      <c r="I927" s="93">
        <v>3802.5</v>
      </c>
      <c r="J927" s="58" t="s">
        <v>12</v>
      </c>
      <c r="K927" s="31" t="s">
        <v>1984</v>
      </c>
    </row>
    <row r="928" spans="2:11">
      <c r="B928" s="62" t="s">
        <v>25</v>
      </c>
      <c r="C928" s="61" t="s">
        <v>23</v>
      </c>
      <c r="D928" s="81">
        <v>44719</v>
      </c>
      <c r="E928" s="84" t="s">
        <v>2241</v>
      </c>
      <c r="F928" s="84" t="s">
        <v>381</v>
      </c>
      <c r="G928" s="83">
        <v>55</v>
      </c>
      <c r="H928" s="94">
        <v>25.35</v>
      </c>
      <c r="I928" s="93">
        <v>1394.25</v>
      </c>
      <c r="J928" s="58" t="s">
        <v>12</v>
      </c>
      <c r="K928" s="31" t="s">
        <v>1985</v>
      </c>
    </row>
    <row r="929" spans="2:11">
      <c r="B929" s="62" t="s">
        <v>25</v>
      </c>
      <c r="C929" s="61" t="s">
        <v>23</v>
      </c>
      <c r="D929" s="81">
        <v>44719</v>
      </c>
      <c r="E929" s="84" t="s">
        <v>2241</v>
      </c>
      <c r="F929" s="84" t="s">
        <v>381</v>
      </c>
      <c r="G929" s="83">
        <v>176</v>
      </c>
      <c r="H929" s="94">
        <v>25.35</v>
      </c>
      <c r="I929" s="93">
        <v>4461.6000000000004</v>
      </c>
      <c r="J929" s="58" t="s">
        <v>12</v>
      </c>
      <c r="K929" s="31" t="s">
        <v>1986</v>
      </c>
    </row>
    <row r="930" spans="2:11">
      <c r="B930" s="62" t="s">
        <v>25</v>
      </c>
      <c r="C930" s="61" t="s">
        <v>23</v>
      </c>
      <c r="D930" s="81">
        <v>44719</v>
      </c>
      <c r="E930" s="84" t="s">
        <v>2241</v>
      </c>
      <c r="F930" s="84" t="s">
        <v>381</v>
      </c>
      <c r="G930" s="83">
        <v>150</v>
      </c>
      <c r="H930" s="94">
        <v>25.35</v>
      </c>
      <c r="I930" s="93">
        <v>3802.5</v>
      </c>
      <c r="J930" s="58" t="s">
        <v>12</v>
      </c>
      <c r="K930" s="31" t="s">
        <v>1987</v>
      </c>
    </row>
    <row r="931" spans="2:11">
      <c r="B931" s="62" t="s">
        <v>25</v>
      </c>
      <c r="C931" s="61" t="s">
        <v>23</v>
      </c>
      <c r="D931" s="81">
        <v>44719</v>
      </c>
      <c r="E931" s="84" t="s">
        <v>2242</v>
      </c>
      <c r="F931" s="84" t="s">
        <v>381</v>
      </c>
      <c r="G931" s="83">
        <v>28</v>
      </c>
      <c r="H931" s="94">
        <v>25.3</v>
      </c>
      <c r="I931" s="93">
        <v>708.4</v>
      </c>
      <c r="J931" s="58" t="s">
        <v>12</v>
      </c>
      <c r="K931" s="31" t="s">
        <v>1988</v>
      </c>
    </row>
    <row r="932" spans="2:11">
      <c r="B932" s="62" t="s">
        <v>25</v>
      </c>
      <c r="C932" s="61" t="s">
        <v>23</v>
      </c>
      <c r="D932" s="81">
        <v>44719</v>
      </c>
      <c r="E932" s="84" t="s">
        <v>2242</v>
      </c>
      <c r="F932" s="84" t="s">
        <v>381</v>
      </c>
      <c r="G932" s="83">
        <v>63</v>
      </c>
      <c r="H932" s="94">
        <v>25.3</v>
      </c>
      <c r="I932" s="93">
        <v>1593.9</v>
      </c>
      <c r="J932" s="58" t="s">
        <v>12</v>
      </c>
      <c r="K932" s="31" t="s">
        <v>1989</v>
      </c>
    </row>
    <row r="933" spans="2:11">
      <c r="B933" s="62" t="s">
        <v>25</v>
      </c>
      <c r="C933" s="61" t="s">
        <v>23</v>
      </c>
      <c r="D933" s="81">
        <v>44719</v>
      </c>
      <c r="E933" s="84" t="s">
        <v>2242</v>
      </c>
      <c r="F933" s="84" t="s">
        <v>381</v>
      </c>
      <c r="G933" s="83">
        <v>45</v>
      </c>
      <c r="H933" s="94">
        <v>25.3</v>
      </c>
      <c r="I933" s="93">
        <v>1138.5</v>
      </c>
      <c r="J933" s="58" t="s">
        <v>12</v>
      </c>
      <c r="K933" s="31" t="s">
        <v>1990</v>
      </c>
    </row>
    <row r="934" spans="2:11">
      <c r="B934" s="62" t="s">
        <v>25</v>
      </c>
      <c r="C934" s="61" t="s">
        <v>23</v>
      </c>
      <c r="D934" s="81">
        <v>44719</v>
      </c>
      <c r="E934" s="84" t="s">
        <v>2242</v>
      </c>
      <c r="F934" s="84" t="s">
        <v>381</v>
      </c>
      <c r="G934" s="83">
        <v>155</v>
      </c>
      <c r="H934" s="94">
        <v>25.3</v>
      </c>
      <c r="I934" s="93">
        <v>3921.5</v>
      </c>
      <c r="J934" s="58" t="s">
        <v>12</v>
      </c>
      <c r="K934" s="31" t="s">
        <v>1991</v>
      </c>
    </row>
    <row r="935" spans="2:11">
      <c r="B935" s="62" t="s">
        <v>25</v>
      </c>
      <c r="C935" s="61" t="s">
        <v>23</v>
      </c>
      <c r="D935" s="81">
        <v>44719</v>
      </c>
      <c r="E935" s="84" t="s">
        <v>2242</v>
      </c>
      <c r="F935" s="84" t="s">
        <v>381</v>
      </c>
      <c r="G935" s="83">
        <v>198</v>
      </c>
      <c r="H935" s="94">
        <v>25.3</v>
      </c>
      <c r="I935" s="93">
        <v>5009.4000000000005</v>
      </c>
      <c r="J935" s="58" t="s">
        <v>12</v>
      </c>
      <c r="K935" s="31" t="s">
        <v>1992</v>
      </c>
    </row>
    <row r="936" spans="2:11">
      <c r="B936" s="62" t="s">
        <v>25</v>
      </c>
      <c r="C936" s="61" t="s">
        <v>23</v>
      </c>
      <c r="D936" s="81">
        <v>44719</v>
      </c>
      <c r="E936" s="84" t="s">
        <v>2242</v>
      </c>
      <c r="F936" s="84" t="s">
        <v>381</v>
      </c>
      <c r="G936" s="83">
        <v>60</v>
      </c>
      <c r="H936" s="94">
        <v>25.3</v>
      </c>
      <c r="I936" s="93">
        <v>1518</v>
      </c>
      <c r="J936" s="58" t="s">
        <v>12</v>
      </c>
      <c r="K936" s="31" t="s">
        <v>1993</v>
      </c>
    </row>
    <row r="937" spans="2:11">
      <c r="B937" s="62" t="s">
        <v>25</v>
      </c>
      <c r="C937" s="61" t="s">
        <v>23</v>
      </c>
      <c r="D937" s="81">
        <v>44719</v>
      </c>
      <c r="E937" s="84" t="s">
        <v>2242</v>
      </c>
      <c r="F937" s="84" t="s">
        <v>381</v>
      </c>
      <c r="G937" s="83">
        <v>56</v>
      </c>
      <c r="H937" s="94">
        <v>25.3</v>
      </c>
      <c r="I937" s="93">
        <v>1416.8</v>
      </c>
      <c r="J937" s="58" t="s">
        <v>12</v>
      </c>
      <c r="K937" s="31" t="s">
        <v>1994</v>
      </c>
    </row>
    <row r="938" spans="2:11">
      <c r="B938" s="62" t="s">
        <v>25</v>
      </c>
      <c r="C938" s="61" t="s">
        <v>23</v>
      </c>
      <c r="D938" s="81">
        <v>44719</v>
      </c>
      <c r="E938" s="84" t="s">
        <v>2242</v>
      </c>
      <c r="F938" s="84" t="s">
        <v>381</v>
      </c>
      <c r="G938" s="83">
        <v>56</v>
      </c>
      <c r="H938" s="94">
        <v>25.3</v>
      </c>
      <c r="I938" s="93">
        <v>1416.8</v>
      </c>
      <c r="J938" s="58" t="s">
        <v>12</v>
      </c>
      <c r="K938" s="31" t="s">
        <v>1995</v>
      </c>
    </row>
    <row r="939" spans="2:11">
      <c r="B939" s="62" t="s">
        <v>25</v>
      </c>
      <c r="C939" s="61" t="s">
        <v>23</v>
      </c>
      <c r="D939" s="81">
        <v>44719</v>
      </c>
      <c r="E939" s="84" t="s">
        <v>409</v>
      </c>
      <c r="F939" s="84" t="s">
        <v>381</v>
      </c>
      <c r="G939" s="83">
        <v>66</v>
      </c>
      <c r="H939" s="94">
        <v>25.3</v>
      </c>
      <c r="I939" s="93">
        <v>1669.8</v>
      </c>
      <c r="J939" s="58" t="s">
        <v>12</v>
      </c>
      <c r="K939" s="31" t="s">
        <v>1996</v>
      </c>
    </row>
    <row r="940" spans="2:11">
      <c r="B940" s="62" t="s">
        <v>25</v>
      </c>
      <c r="C940" s="61" t="s">
        <v>23</v>
      </c>
      <c r="D940" s="81">
        <v>44719</v>
      </c>
      <c r="E940" s="84" t="s">
        <v>2243</v>
      </c>
      <c r="F940" s="84" t="s">
        <v>381</v>
      </c>
      <c r="G940" s="83">
        <v>13</v>
      </c>
      <c r="H940" s="94">
        <v>25.35</v>
      </c>
      <c r="I940" s="93">
        <v>329.55</v>
      </c>
      <c r="J940" s="58" t="s">
        <v>12</v>
      </c>
      <c r="K940" s="31" t="s">
        <v>1997</v>
      </c>
    </row>
    <row r="941" spans="2:11">
      <c r="B941" s="62" t="s">
        <v>25</v>
      </c>
      <c r="C941" s="61" t="s">
        <v>23</v>
      </c>
      <c r="D941" s="81">
        <v>44719</v>
      </c>
      <c r="E941" s="84" t="s">
        <v>2243</v>
      </c>
      <c r="F941" s="84" t="s">
        <v>381</v>
      </c>
      <c r="G941" s="83">
        <v>43</v>
      </c>
      <c r="H941" s="94">
        <v>25.35</v>
      </c>
      <c r="I941" s="93">
        <v>1090.05</v>
      </c>
      <c r="J941" s="58" t="s">
        <v>12</v>
      </c>
      <c r="K941" s="31" t="s">
        <v>1998</v>
      </c>
    </row>
    <row r="942" spans="2:11">
      <c r="B942" s="62" t="s">
        <v>25</v>
      </c>
      <c r="C942" s="61" t="s">
        <v>23</v>
      </c>
      <c r="D942" s="81">
        <v>44719</v>
      </c>
      <c r="E942" s="84" t="s">
        <v>2244</v>
      </c>
      <c r="F942" s="84" t="s">
        <v>381</v>
      </c>
      <c r="G942" s="83">
        <v>140</v>
      </c>
      <c r="H942" s="94">
        <v>25.35</v>
      </c>
      <c r="I942" s="93">
        <v>3549</v>
      </c>
      <c r="J942" s="58" t="s">
        <v>12</v>
      </c>
      <c r="K942" s="31" t="s">
        <v>1999</v>
      </c>
    </row>
    <row r="943" spans="2:11">
      <c r="B943" s="62" t="s">
        <v>25</v>
      </c>
      <c r="C943" s="61" t="s">
        <v>23</v>
      </c>
      <c r="D943" s="81">
        <v>44719</v>
      </c>
      <c r="E943" s="84" t="s">
        <v>2244</v>
      </c>
      <c r="F943" s="84" t="s">
        <v>381</v>
      </c>
      <c r="G943" s="83">
        <v>108</v>
      </c>
      <c r="H943" s="94">
        <v>25.35</v>
      </c>
      <c r="I943" s="93">
        <v>2737.8</v>
      </c>
      <c r="J943" s="58" t="s">
        <v>12</v>
      </c>
      <c r="K943" s="31" t="s">
        <v>2000</v>
      </c>
    </row>
    <row r="944" spans="2:11">
      <c r="B944" s="62" t="s">
        <v>25</v>
      </c>
      <c r="C944" s="61" t="s">
        <v>23</v>
      </c>
      <c r="D944" s="81">
        <v>44719</v>
      </c>
      <c r="E944" s="84" t="s">
        <v>2244</v>
      </c>
      <c r="F944" s="84" t="s">
        <v>381</v>
      </c>
      <c r="G944" s="83">
        <v>28</v>
      </c>
      <c r="H944" s="94">
        <v>25.35</v>
      </c>
      <c r="I944" s="93">
        <v>709.80000000000007</v>
      </c>
      <c r="J944" s="58" t="s">
        <v>12</v>
      </c>
      <c r="K944" s="31" t="s">
        <v>2001</v>
      </c>
    </row>
    <row r="945" spans="2:11">
      <c r="B945" s="62" t="s">
        <v>25</v>
      </c>
      <c r="C945" s="61" t="s">
        <v>23</v>
      </c>
      <c r="D945" s="81">
        <v>44719</v>
      </c>
      <c r="E945" s="84" t="s">
        <v>2244</v>
      </c>
      <c r="F945" s="84" t="s">
        <v>381</v>
      </c>
      <c r="G945" s="83">
        <v>66</v>
      </c>
      <c r="H945" s="94">
        <v>25.35</v>
      </c>
      <c r="I945" s="93">
        <v>1673.1000000000001</v>
      </c>
      <c r="J945" s="58" t="s">
        <v>12</v>
      </c>
      <c r="K945" s="31" t="s">
        <v>2002</v>
      </c>
    </row>
    <row r="946" spans="2:11">
      <c r="B946" s="62" t="s">
        <v>25</v>
      </c>
      <c r="C946" s="61" t="s">
        <v>23</v>
      </c>
      <c r="D946" s="81">
        <v>44719</v>
      </c>
      <c r="E946" s="84" t="s">
        <v>2245</v>
      </c>
      <c r="F946" s="84" t="s">
        <v>381</v>
      </c>
      <c r="G946" s="83">
        <v>388</v>
      </c>
      <c r="H946" s="94">
        <v>25.35</v>
      </c>
      <c r="I946" s="93">
        <v>9835.8000000000011</v>
      </c>
      <c r="J946" s="58" t="s">
        <v>12</v>
      </c>
      <c r="K946" s="31" t="s">
        <v>2003</v>
      </c>
    </row>
    <row r="947" spans="2:11">
      <c r="B947" s="62" t="s">
        <v>25</v>
      </c>
      <c r="C947" s="61" t="s">
        <v>23</v>
      </c>
      <c r="D947" s="81">
        <v>44719</v>
      </c>
      <c r="E947" s="84" t="s">
        <v>410</v>
      </c>
      <c r="F947" s="84" t="s">
        <v>381</v>
      </c>
      <c r="G947" s="83">
        <v>1782</v>
      </c>
      <c r="H947" s="94">
        <v>25.35</v>
      </c>
      <c r="I947" s="93">
        <v>45173.700000000004</v>
      </c>
      <c r="J947" s="58" t="s">
        <v>12</v>
      </c>
      <c r="K947" s="31" t="s">
        <v>2004</v>
      </c>
    </row>
    <row r="948" spans="2:11">
      <c r="B948" s="62" t="s">
        <v>25</v>
      </c>
      <c r="C948" s="61" t="s">
        <v>23</v>
      </c>
      <c r="D948" s="81">
        <v>44720</v>
      </c>
      <c r="E948" s="84" t="s">
        <v>3422</v>
      </c>
      <c r="F948" s="84" t="s">
        <v>381</v>
      </c>
      <c r="G948" s="83">
        <v>53</v>
      </c>
      <c r="H948" s="94">
        <v>25.25</v>
      </c>
      <c r="I948" s="93">
        <v>1338.25</v>
      </c>
      <c r="J948" s="58" t="s">
        <v>12</v>
      </c>
      <c r="K948" s="31" t="s">
        <v>2835</v>
      </c>
    </row>
    <row r="949" spans="2:11">
      <c r="B949" s="62" t="s">
        <v>25</v>
      </c>
      <c r="C949" s="61" t="s">
        <v>23</v>
      </c>
      <c r="D949" s="81">
        <v>44720</v>
      </c>
      <c r="E949" s="84" t="s">
        <v>2423</v>
      </c>
      <c r="F949" s="84" t="s">
        <v>381</v>
      </c>
      <c r="G949" s="83">
        <v>57</v>
      </c>
      <c r="H949" s="94">
        <v>25.25</v>
      </c>
      <c r="I949" s="93">
        <v>1439.25</v>
      </c>
      <c r="J949" s="58" t="s">
        <v>12</v>
      </c>
      <c r="K949" s="31" t="s">
        <v>2837</v>
      </c>
    </row>
    <row r="950" spans="2:11">
      <c r="B950" s="62" t="s">
        <v>25</v>
      </c>
      <c r="C950" s="61" t="s">
        <v>23</v>
      </c>
      <c r="D950" s="81">
        <v>44720</v>
      </c>
      <c r="E950" s="84" t="s">
        <v>2424</v>
      </c>
      <c r="F950" s="84" t="s">
        <v>381</v>
      </c>
      <c r="G950" s="83">
        <v>93</v>
      </c>
      <c r="H950" s="94">
        <v>25.25</v>
      </c>
      <c r="I950" s="93">
        <v>2348.25</v>
      </c>
      <c r="J950" s="58" t="s">
        <v>12</v>
      </c>
      <c r="K950" s="31" t="s">
        <v>2839</v>
      </c>
    </row>
    <row r="951" spans="2:11">
      <c r="B951" s="62" t="s">
        <v>25</v>
      </c>
      <c r="C951" s="61" t="s">
        <v>23</v>
      </c>
      <c r="D951" s="81">
        <v>44720</v>
      </c>
      <c r="E951" s="84" t="s">
        <v>2424</v>
      </c>
      <c r="F951" s="84" t="s">
        <v>381</v>
      </c>
      <c r="G951" s="83">
        <v>12</v>
      </c>
      <c r="H951" s="94">
        <v>25.25</v>
      </c>
      <c r="I951" s="93">
        <v>303</v>
      </c>
      <c r="J951" s="58" t="s">
        <v>12</v>
      </c>
      <c r="K951" s="31" t="s">
        <v>2840</v>
      </c>
    </row>
    <row r="952" spans="2:11">
      <c r="B952" s="62" t="s">
        <v>25</v>
      </c>
      <c r="C952" s="61" t="s">
        <v>23</v>
      </c>
      <c r="D952" s="81">
        <v>44720</v>
      </c>
      <c r="E952" s="84" t="s">
        <v>3423</v>
      </c>
      <c r="F952" s="84" t="s">
        <v>381</v>
      </c>
      <c r="G952" s="83">
        <v>60</v>
      </c>
      <c r="H952" s="94">
        <v>25.25</v>
      </c>
      <c r="I952" s="93">
        <v>1515</v>
      </c>
      <c r="J952" s="58" t="s">
        <v>12</v>
      </c>
      <c r="K952" s="31" t="s">
        <v>2842</v>
      </c>
    </row>
    <row r="953" spans="2:11">
      <c r="B953" s="62" t="s">
        <v>25</v>
      </c>
      <c r="C953" s="61" t="s">
        <v>23</v>
      </c>
      <c r="D953" s="81">
        <v>44720</v>
      </c>
      <c r="E953" s="84" t="s">
        <v>3424</v>
      </c>
      <c r="F953" s="84" t="s">
        <v>381</v>
      </c>
      <c r="G953" s="83">
        <v>59</v>
      </c>
      <c r="H953" s="94">
        <v>25.25</v>
      </c>
      <c r="I953" s="93">
        <v>1489.75</v>
      </c>
      <c r="J953" s="58" t="s">
        <v>12</v>
      </c>
      <c r="K953" s="31" t="s">
        <v>2844</v>
      </c>
    </row>
    <row r="954" spans="2:11">
      <c r="B954" s="62" t="s">
        <v>25</v>
      </c>
      <c r="C954" s="61" t="s">
        <v>23</v>
      </c>
      <c r="D954" s="81">
        <v>44720</v>
      </c>
      <c r="E954" s="84" t="s">
        <v>3425</v>
      </c>
      <c r="F954" s="84" t="s">
        <v>381</v>
      </c>
      <c r="G954" s="83">
        <v>88</v>
      </c>
      <c r="H954" s="94">
        <v>25.25</v>
      </c>
      <c r="I954" s="93">
        <v>2222</v>
      </c>
      <c r="J954" s="58" t="s">
        <v>12</v>
      </c>
      <c r="K954" s="31" t="s">
        <v>2846</v>
      </c>
    </row>
    <row r="955" spans="2:11">
      <c r="B955" s="62" t="s">
        <v>25</v>
      </c>
      <c r="C955" s="61" t="s">
        <v>23</v>
      </c>
      <c r="D955" s="81">
        <v>44720</v>
      </c>
      <c r="E955" s="84" t="s">
        <v>3426</v>
      </c>
      <c r="F955" s="84" t="s">
        <v>381</v>
      </c>
      <c r="G955" s="83">
        <v>104</v>
      </c>
      <c r="H955" s="94">
        <v>25.25</v>
      </c>
      <c r="I955" s="93">
        <v>2626</v>
      </c>
      <c r="J955" s="58" t="s">
        <v>12</v>
      </c>
      <c r="K955" s="31" t="s">
        <v>2848</v>
      </c>
    </row>
    <row r="956" spans="2:11">
      <c r="B956" s="62" t="s">
        <v>25</v>
      </c>
      <c r="C956" s="61" t="s">
        <v>23</v>
      </c>
      <c r="D956" s="81">
        <v>44720</v>
      </c>
      <c r="E956" s="84" t="s">
        <v>3427</v>
      </c>
      <c r="F956" s="84" t="s">
        <v>381</v>
      </c>
      <c r="G956" s="83">
        <v>65</v>
      </c>
      <c r="H956" s="94">
        <v>25.25</v>
      </c>
      <c r="I956" s="93">
        <v>1641.25</v>
      </c>
      <c r="J956" s="58" t="s">
        <v>12</v>
      </c>
      <c r="K956" s="31" t="s">
        <v>2850</v>
      </c>
    </row>
    <row r="957" spans="2:11">
      <c r="B957" s="62" t="s">
        <v>25</v>
      </c>
      <c r="C957" s="61" t="s">
        <v>23</v>
      </c>
      <c r="D957" s="81">
        <v>44720</v>
      </c>
      <c r="E957" s="84" t="s">
        <v>3428</v>
      </c>
      <c r="F957" s="84" t="s">
        <v>381</v>
      </c>
      <c r="G957" s="83">
        <v>64</v>
      </c>
      <c r="H957" s="94">
        <v>25.25</v>
      </c>
      <c r="I957" s="93">
        <v>1616</v>
      </c>
      <c r="J957" s="58" t="s">
        <v>12</v>
      </c>
      <c r="K957" s="31" t="s">
        <v>2852</v>
      </c>
    </row>
    <row r="958" spans="2:11">
      <c r="B958" s="62" t="s">
        <v>25</v>
      </c>
      <c r="C958" s="61" t="s">
        <v>23</v>
      </c>
      <c r="D958" s="81">
        <v>44720</v>
      </c>
      <c r="E958" s="84" t="s">
        <v>3429</v>
      </c>
      <c r="F958" s="84" t="s">
        <v>381</v>
      </c>
      <c r="G958" s="83">
        <v>61</v>
      </c>
      <c r="H958" s="94">
        <v>25.25</v>
      </c>
      <c r="I958" s="93">
        <v>1540.25</v>
      </c>
      <c r="J958" s="58" t="s">
        <v>12</v>
      </c>
      <c r="K958" s="31" t="s">
        <v>2854</v>
      </c>
    </row>
    <row r="959" spans="2:11">
      <c r="B959" s="62" t="s">
        <v>25</v>
      </c>
      <c r="C959" s="61" t="s">
        <v>23</v>
      </c>
      <c r="D959" s="81">
        <v>44720</v>
      </c>
      <c r="E959" s="84" t="s">
        <v>3430</v>
      </c>
      <c r="F959" s="84" t="s">
        <v>381</v>
      </c>
      <c r="G959" s="83">
        <v>115</v>
      </c>
      <c r="H959" s="94">
        <v>25.2</v>
      </c>
      <c r="I959" s="93">
        <v>2898</v>
      </c>
      <c r="J959" s="58" t="s">
        <v>12</v>
      </c>
      <c r="K959" s="31" t="s">
        <v>2856</v>
      </c>
    </row>
    <row r="960" spans="2:11">
      <c r="B960" s="62" t="s">
        <v>25</v>
      </c>
      <c r="C960" s="61" t="s">
        <v>23</v>
      </c>
      <c r="D960" s="81">
        <v>44720</v>
      </c>
      <c r="E960" s="84" t="s">
        <v>3430</v>
      </c>
      <c r="F960" s="84" t="s">
        <v>381</v>
      </c>
      <c r="G960" s="83">
        <v>10</v>
      </c>
      <c r="H960" s="94">
        <v>25.2</v>
      </c>
      <c r="I960" s="93">
        <v>252</v>
      </c>
      <c r="J960" s="58" t="s">
        <v>12</v>
      </c>
      <c r="K960" s="31" t="s">
        <v>2857</v>
      </c>
    </row>
    <row r="961" spans="2:11">
      <c r="B961" s="62" t="s">
        <v>25</v>
      </c>
      <c r="C961" s="61" t="s">
        <v>23</v>
      </c>
      <c r="D961" s="81">
        <v>44720</v>
      </c>
      <c r="E961" s="84" t="s">
        <v>3430</v>
      </c>
      <c r="F961" s="84" t="s">
        <v>381</v>
      </c>
      <c r="G961" s="83">
        <v>50</v>
      </c>
      <c r="H961" s="94">
        <v>25.2</v>
      </c>
      <c r="I961" s="93">
        <v>1260</v>
      </c>
      <c r="J961" s="58" t="s">
        <v>12</v>
      </c>
      <c r="K961" s="31" t="s">
        <v>2858</v>
      </c>
    </row>
    <row r="962" spans="2:11">
      <c r="B962" s="62" t="s">
        <v>25</v>
      </c>
      <c r="C962" s="61" t="s">
        <v>23</v>
      </c>
      <c r="D962" s="81">
        <v>44720</v>
      </c>
      <c r="E962" s="84" t="s">
        <v>3430</v>
      </c>
      <c r="F962" s="84" t="s">
        <v>381</v>
      </c>
      <c r="G962" s="83">
        <v>51</v>
      </c>
      <c r="H962" s="94">
        <v>25.2</v>
      </c>
      <c r="I962" s="93">
        <v>1285.2</v>
      </c>
      <c r="J962" s="58" t="s">
        <v>12</v>
      </c>
      <c r="K962" s="31" t="s">
        <v>2859</v>
      </c>
    </row>
    <row r="963" spans="2:11">
      <c r="B963" s="62" t="s">
        <v>25</v>
      </c>
      <c r="C963" s="61" t="s">
        <v>23</v>
      </c>
      <c r="D963" s="81">
        <v>44720</v>
      </c>
      <c r="E963" s="84" t="s">
        <v>3430</v>
      </c>
      <c r="F963" s="84" t="s">
        <v>381</v>
      </c>
      <c r="G963" s="83">
        <v>60</v>
      </c>
      <c r="H963" s="94">
        <v>25.2</v>
      </c>
      <c r="I963" s="93">
        <v>1512</v>
      </c>
      <c r="J963" s="58" t="s">
        <v>12</v>
      </c>
      <c r="K963" s="31" t="s">
        <v>2860</v>
      </c>
    </row>
    <row r="964" spans="2:11">
      <c r="B964" s="62" t="s">
        <v>25</v>
      </c>
      <c r="C964" s="61" t="s">
        <v>23</v>
      </c>
      <c r="D964" s="81">
        <v>44720</v>
      </c>
      <c r="E964" s="84" t="s">
        <v>3430</v>
      </c>
      <c r="F964" s="84" t="s">
        <v>381</v>
      </c>
      <c r="G964" s="83">
        <v>67</v>
      </c>
      <c r="H964" s="94">
        <v>25.2</v>
      </c>
      <c r="I964" s="93">
        <v>1688.3999999999999</v>
      </c>
      <c r="J964" s="58" t="s">
        <v>12</v>
      </c>
      <c r="K964" s="31" t="s">
        <v>2861</v>
      </c>
    </row>
    <row r="965" spans="2:11">
      <c r="B965" s="62" t="s">
        <v>25</v>
      </c>
      <c r="C965" s="61" t="s">
        <v>23</v>
      </c>
      <c r="D965" s="81">
        <v>44720</v>
      </c>
      <c r="E965" s="84" t="s">
        <v>3430</v>
      </c>
      <c r="F965" s="84" t="s">
        <v>381</v>
      </c>
      <c r="G965" s="83">
        <v>51</v>
      </c>
      <c r="H965" s="94">
        <v>25.2</v>
      </c>
      <c r="I965" s="93">
        <v>1285.2</v>
      </c>
      <c r="J965" s="58" t="s">
        <v>12</v>
      </c>
      <c r="K965" s="31" t="s">
        <v>2862</v>
      </c>
    </row>
    <row r="966" spans="2:11">
      <c r="B966" s="62" t="s">
        <v>25</v>
      </c>
      <c r="C966" s="61" t="s">
        <v>23</v>
      </c>
      <c r="D966" s="81">
        <v>44720</v>
      </c>
      <c r="E966" s="84" t="s">
        <v>3431</v>
      </c>
      <c r="F966" s="84" t="s">
        <v>381</v>
      </c>
      <c r="G966" s="83">
        <v>52</v>
      </c>
      <c r="H966" s="94">
        <v>25.2</v>
      </c>
      <c r="I966" s="93">
        <v>1310.3999999999999</v>
      </c>
      <c r="J966" s="58" t="s">
        <v>12</v>
      </c>
      <c r="K966" s="31" t="s">
        <v>2864</v>
      </c>
    </row>
    <row r="967" spans="2:11">
      <c r="B967" s="62" t="s">
        <v>25</v>
      </c>
      <c r="C967" s="61" t="s">
        <v>23</v>
      </c>
      <c r="D967" s="81">
        <v>44720</v>
      </c>
      <c r="E967" s="84" t="s">
        <v>3431</v>
      </c>
      <c r="F967" s="84" t="s">
        <v>381</v>
      </c>
      <c r="G967" s="83">
        <v>46</v>
      </c>
      <c r="H967" s="94">
        <v>25.2</v>
      </c>
      <c r="I967" s="93">
        <v>1159.2</v>
      </c>
      <c r="J967" s="58" t="s">
        <v>12</v>
      </c>
      <c r="K967" s="31" t="s">
        <v>2865</v>
      </c>
    </row>
    <row r="968" spans="2:11">
      <c r="B968" s="62" t="s">
        <v>25</v>
      </c>
      <c r="C968" s="61" t="s">
        <v>23</v>
      </c>
      <c r="D968" s="81">
        <v>44720</v>
      </c>
      <c r="E968" s="84" t="s">
        <v>3432</v>
      </c>
      <c r="F968" s="84" t="s">
        <v>381</v>
      </c>
      <c r="G968" s="83">
        <v>119</v>
      </c>
      <c r="H968" s="94">
        <v>25.25</v>
      </c>
      <c r="I968" s="93">
        <v>3004.75</v>
      </c>
      <c r="J968" s="58" t="s">
        <v>12</v>
      </c>
      <c r="K968" s="31" t="s">
        <v>2867</v>
      </c>
    </row>
    <row r="969" spans="2:11">
      <c r="B969" s="62" t="s">
        <v>25</v>
      </c>
      <c r="C969" s="61" t="s">
        <v>23</v>
      </c>
      <c r="D969" s="81">
        <v>44720</v>
      </c>
      <c r="E969" s="84" t="s">
        <v>3433</v>
      </c>
      <c r="F969" s="84" t="s">
        <v>381</v>
      </c>
      <c r="G969" s="83">
        <v>118</v>
      </c>
      <c r="H969" s="94">
        <v>25.25</v>
      </c>
      <c r="I969" s="93">
        <v>2979.5</v>
      </c>
      <c r="J969" s="58" t="s">
        <v>12</v>
      </c>
      <c r="K969" s="31" t="s">
        <v>2869</v>
      </c>
    </row>
    <row r="970" spans="2:11">
      <c r="B970" s="62" t="s">
        <v>25</v>
      </c>
      <c r="C970" s="61" t="s">
        <v>23</v>
      </c>
      <c r="D970" s="81">
        <v>44720</v>
      </c>
      <c r="E970" s="84" t="s">
        <v>3433</v>
      </c>
      <c r="F970" s="84" t="s">
        <v>381</v>
      </c>
      <c r="G970" s="83">
        <v>23</v>
      </c>
      <c r="H970" s="94">
        <v>25.25</v>
      </c>
      <c r="I970" s="93">
        <v>580.75</v>
      </c>
      <c r="J970" s="58" t="s">
        <v>12</v>
      </c>
      <c r="K970" s="31" t="s">
        <v>2871</v>
      </c>
    </row>
    <row r="971" spans="2:11">
      <c r="B971" s="62" t="s">
        <v>25</v>
      </c>
      <c r="C971" s="61" t="s">
        <v>23</v>
      </c>
      <c r="D971" s="81">
        <v>44720</v>
      </c>
      <c r="E971" s="84" t="s">
        <v>3434</v>
      </c>
      <c r="F971" s="84" t="s">
        <v>381</v>
      </c>
      <c r="G971" s="83">
        <v>113</v>
      </c>
      <c r="H971" s="94">
        <v>25.25</v>
      </c>
      <c r="I971" s="93">
        <v>2853.25</v>
      </c>
      <c r="J971" s="58" t="s">
        <v>12</v>
      </c>
      <c r="K971" s="31" t="s">
        <v>2873</v>
      </c>
    </row>
    <row r="972" spans="2:11">
      <c r="B972" s="62" t="s">
        <v>25</v>
      </c>
      <c r="C972" s="61" t="s">
        <v>23</v>
      </c>
      <c r="D972" s="81">
        <v>44720</v>
      </c>
      <c r="E972" s="84" t="s">
        <v>3435</v>
      </c>
      <c r="F972" s="84" t="s">
        <v>381</v>
      </c>
      <c r="G972" s="83">
        <v>90</v>
      </c>
      <c r="H972" s="94">
        <v>25.25</v>
      </c>
      <c r="I972" s="93">
        <v>2272.5</v>
      </c>
      <c r="J972" s="58" t="s">
        <v>12</v>
      </c>
      <c r="K972" s="31" t="s">
        <v>2875</v>
      </c>
    </row>
    <row r="973" spans="2:11">
      <c r="B973" s="62" t="s">
        <v>25</v>
      </c>
      <c r="C973" s="61" t="s">
        <v>23</v>
      </c>
      <c r="D973" s="81">
        <v>44720</v>
      </c>
      <c r="E973" s="84" t="s">
        <v>3436</v>
      </c>
      <c r="F973" s="84" t="s">
        <v>381</v>
      </c>
      <c r="G973" s="83">
        <v>109</v>
      </c>
      <c r="H973" s="94">
        <v>25.25</v>
      </c>
      <c r="I973" s="93">
        <v>2752.25</v>
      </c>
      <c r="J973" s="58" t="s">
        <v>12</v>
      </c>
      <c r="K973" s="31" t="s">
        <v>2877</v>
      </c>
    </row>
    <row r="974" spans="2:11">
      <c r="B974" s="62" t="s">
        <v>25</v>
      </c>
      <c r="C974" s="61" t="s">
        <v>23</v>
      </c>
      <c r="D974" s="81">
        <v>44720</v>
      </c>
      <c r="E974" s="84" t="s">
        <v>3437</v>
      </c>
      <c r="F974" s="84" t="s">
        <v>381</v>
      </c>
      <c r="G974" s="83">
        <v>98</v>
      </c>
      <c r="H974" s="94">
        <v>25.25</v>
      </c>
      <c r="I974" s="93">
        <v>2474.5</v>
      </c>
      <c r="J974" s="58" t="s">
        <v>12</v>
      </c>
      <c r="K974" s="31" t="s">
        <v>2879</v>
      </c>
    </row>
    <row r="975" spans="2:11">
      <c r="B975" s="62" t="s">
        <v>25</v>
      </c>
      <c r="C975" s="61" t="s">
        <v>23</v>
      </c>
      <c r="D975" s="81">
        <v>44720</v>
      </c>
      <c r="E975" s="84" t="s">
        <v>3438</v>
      </c>
      <c r="F975" s="84" t="s">
        <v>381</v>
      </c>
      <c r="G975" s="83">
        <v>108</v>
      </c>
      <c r="H975" s="94">
        <v>25.25</v>
      </c>
      <c r="I975" s="93">
        <v>2727</v>
      </c>
      <c r="J975" s="58" t="s">
        <v>12</v>
      </c>
      <c r="K975" s="31" t="s">
        <v>2881</v>
      </c>
    </row>
    <row r="976" spans="2:11">
      <c r="B976" s="62" t="s">
        <v>25</v>
      </c>
      <c r="C976" s="61" t="s">
        <v>23</v>
      </c>
      <c r="D976" s="81">
        <v>44720</v>
      </c>
      <c r="E976" s="84" t="s">
        <v>3439</v>
      </c>
      <c r="F976" s="84" t="s">
        <v>381</v>
      </c>
      <c r="G976" s="83">
        <v>72</v>
      </c>
      <c r="H976" s="94">
        <v>25.25</v>
      </c>
      <c r="I976" s="93">
        <v>1818</v>
      </c>
      <c r="J976" s="58" t="s">
        <v>12</v>
      </c>
      <c r="K976" s="31" t="s">
        <v>2883</v>
      </c>
    </row>
    <row r="977" spans="2:11">
      <c r="B977" s="62" t="s">
        <v>25</v>
      </c>
      <c r="C977" s="61" t="s">
        <v>23</v>
      </c>
      <c r="D977" s="81">
        <v>44720</v>
      </c>
      <c r="E977" s="84" t="s">
        <v>3440</v>
      </c>
      <c r="F977" s="84" t="s">
        <v>381</v>
      </c>
      <c r="G977" s="83">
        <v>68</v>
      </c>
      <c r="H977" s="94">
        <v>25.25</v>
      </c>
      <c r="I977" s="93">
        <v>1717</v>
      </c>
      <c r="J977" s="58" t="s">
        <v>12</v>
      </c>
      <c r="K977" s="31" t="s">
        <v>2885</v>
      </c>
    </row>
    <row r="978" spans="2:11">
      <c r="B978" s="62" t="s">
        <v>25</v>
      </c>
      <c r="C978" s="61" t="s">
        <v>23</v>
      </c>
      <c r="D978" s="81">
        <v>44720</v>
      </c>
      <c r="E978" s="84" t="s">
        <v>3441</v>
      </c>
      <c r="F978" s="84" t="s">
        <v>381</v>
      </c>
      <c r="G978" s="83">
        <v>65</v>
      </c>
      <c r="H978" s="94">
        <v>25.25</v>
      </c>
      <c r="I978" s="93">
        <v>1641.25</v>
      </c>
      <c r="J978" s="58" t="s">
        <v>12</v>
      </c>
      <c r="K978" s="31" t="s">
        <v>2887</v>
      </c>
    </row>
    <row r="979" spans="2:11">
      <c r="B979" s="62" t="s">
        <v>25</v>
      </c>
      <c r="C979" s="61" t="s">
        <v>23</v>
      </c>
      <c r="D979" s="81">
        <v>44720</v>
      </c>
      <c r="E979" s="84" t="s">
        <v>3442</v>
      </c>
      <c r="F979" s="84" t="s">
        <v>381</v>
      </c>
      <c r="G979" s="83">
        <v>101</v>
      </c>
      <c r="H979" s="94">
        <v>25.25</v>
      </c>
      <c r="I979" s="93">
        <v>2550.25</v>
      </c>
      <c r="J979" s="58" t="s">
        <v>12</v>
      </c>
      <c r="K979" s="31" t="s">
        <v>2889</v>
      </c>
    </row>
    <row r="980" spans="2:11">
      <c r="B980" s="62" t="s">
        <v>25</v>
      </c>
      <c r="C980" s="61" t="s">
        <v>23</v>
      </c>
      <c r="D980" s="81">
        <v>44720</v>
      </c>
      <c r="E980" s="84" t="s">
        <v>3443</v>
      </c>
      <c r="F980" s="84" t="s">
        <v>381</v>
      </c>
      <c r="G980" s="83">
        <v>91</v>
      </c>
      <c r="H980" s="94">
        <v>25.25</v>
      </c>
      <c r="I980" s="93">
        <v>2297.75</v>
      </c>
      <c r="J980" s="58" t="s">
        <v>12</v>
      </c>
      <c r="K980" s="31" t="s">
        <v>2891</v>
      </c>
    </row>
    <row r="981" spans="2:11">
      <c r="B981" s="62" t="s">
        <v>25</v>
      </c>
      <c r="C981" s="61" t="s">
        <v>23</v>
      </c>
      <c r="D981" s="81">
        <v>44720</v>
      </c>
      <c r="E981" s="84" t="s">
        <v>3444</v>
      </c>
      <c r="F981" s="84" t="s">
        <v>381</v>
      </c>
      <c r="G981" s="83">
        <v>60</v>
      </c>
      <c r="H981" s="94">
        <v>25.25</v>
      </c>
      <c r="I981" s="93">
        <v>1515</v>
      </c>
      <c r="J981" s="58" t="s">
        <v>12</v>
      </c>
      <c r="K981" s="31" t="s">
        <v>2893</v>
      </c>
    </row>
    <row r="982" spans="2:11">
      <c r="B982" s="62" t="s">
        <v>25</v>
      </c>
      <c r="C982" s="61" t="s">
        <v>23</v>
      </c>
      <c r="D982" s="81">
        <v>44720</v>
      </c>
      <c r="E982" s="84" t="s">
        <v>3445</v>
      </c>
      <c r="F982" s="84" t="s">
        <v>381</v>
      </c>
      <c r="G982" s="83">
        <v>104</v>
      </c>
      <c r="H982" s="94">
        <v>25.25</v>
      </c>
      <c r="I982" s="93">
        <v>2626</v>
      </c>
      <c r="J982" s="58" t="s">
        <v>12</v>
      </c>
      <c r="K982" s="31" t="s">
        <v>2895</v>
      </c>
    </row>
    <row r="983" spans="2:11">
      <c r="B983" s="62" t="s">
        <v>25</v>
      </c>
      <c r="C983" s="61" t="s">
        <v>23</v>
      </c>
      <c r="D983" s="81">
        <v>44720</v>
      </c>
      <c r="E983" s="84" t="s">
        <v>2762</v>
      </c>
      <c r="F983" s="84" t="s">
        <v>381</v>
      </c>
      <c r="G983" s="83">
        <v>181</v>
      </c>
      <c r="H983" s="94">
        <v>25.3</v>
      </c>
      <c r="I983" s="93">
        <v>4579.3</v>
      </c>
      <c r="J983" s="58" t="s">
        <v>12</v>
      </c>
      <c r="K983" s="31" t="s">
        <v>2897</v>
      </c>
    </row>
    <row r="984" spans="2:11">
      <c r="B984" s="62" t="s">
        <v>25</v>
      </c>
      <c r="C984" s="61" t="s">
        <v>23</v>
      </c>
      <c r="D984" s="81">
        <v>44720</v>
      </c>
      <c r="E984" s="84" t="s">
        <v>2762</v>
      </c>
      <c r="F984" s="84" t="s">
        <v>381</v>
      </c>
      <c r="G984" s="83">
        <v>223</v>
      </c>
      <c r="H984" s="94">
        <v>25.25</v>
      </c>
      <c r="I984" s="93">
        <v>5630.75</v>
      </c>
      <c r="J984" s="58" t="s">
        <v>12</v>
      </c>
      <c r="K984" s="31" t="s">
        <v>2899</v>
      </c>
    </row>
    <row r="985" spans="2:11">
      <c r="B985" s="62" t="s">
        <v>25</v>
      </c>
      <c r="C985" s="61" t="s">
        <v>23</v>
      </c>
      <c r="D985" s="81">
        <v>44720</v>
      </c>
      <c r="E985" s="84" t="s">
        <v>3446</v>
      </c>
      <c r="F985" s="84" t="s">
        <v>381</v>
      </c>
      <c r="G985" s="83">
        <v>99</v>
      </c>
      <c r="H985" s="94">
        <v>25.25</v>
      </c>
      <c r="I985" s="93">
        <v>2499.75</v>
      </c>
      <c r="J985" s="58" t="s">
        <v>12</v>
      </c>
      <c r="K985" s="31" t="s">
        <v>2901</v>
      </c>
    </row>
    <row r="986" spans="2:11">
      <c r="B986" s="62" t="s">
        <v>25</v>
      </c>
      <c r="C986" s="61" t="s">
        <v>23</v>
      </c>
      <c r="D986" s="81">
        <v>44720</v>
      </c>
      <c r="E986" s="84" t="s">
        <v>3447</v>
      </c>
      <c r="F986" s="84" t="s">
        <v>381</v>
      </c>
      <c r="G986" s="83">
        <v>51</v>
      </c>
      <c r="H986" s="94">
        <v>25.25</v>
      </c>
      <c r="I986" s="93">
        <v>1287.75</v>
      </c>
      <c r="J986" s="58" t="s">
        <v>12</v>
      </c>
      <c r="K986" s="31" t="s">
        <v>2903</v>
      </c>
    </row>
    <row r="987" spans="2:11">
      <c r="B987" s="62" t="s">
        <v>25</v>
      </c>
      <c r="C987" s="61" t="s">
        <v>23</v>
      </c>
      <c r="D987" s="81">
        <v>44720</v>
      </c>
      <c r="E987" s="84" t="s">
        <v>3448</v>
      </c>
      <c r="F987" s="84" t="s">
        <v>381</v>
      </c>
      <c r="G987" s="83">
        <v>69</v>
      </c>
      <c r="H987" s="94">
        <v>25.25</v>
      </c>
      <c r="I987" s="93">
        <v>1742.25</v>
      </c>
      <c r="J987" s="58" t="s">
        <v>12</v>
      </c>
      <c r="K987" s="31" t="s">
        <v>2905</v>
      </c>
    </row>
    <row r="988" spans="2:11">
      <c r="B988" s="62" t="s">
        <v>25</v>
      </c>
      <c r="C988" s="61" t="s">
        <v>23</v>
      </c>
      <c r="D988" s="81">
        <v>44720</v>
      </c>
      <c r="E988" s="84" t="s">
        <v>3449</v>
      </c>
      <c r="F988" s="84" t="s">
        <v>381</v>
      </c>
      <c r="G988" s="83">
        <v>60</v>
      </c>
      <c r="H988" s="94">
        <v>25.25</v>
      </c>
      <c r="I988" s="93">
        <v>1515</v>
      </c>
      <c r="J988" s="58" t="s">
        <v>12</v>
      </c>
      <c r="K988" s="31" t="s">
        <v>2907</v>
      </c>
    </row>
    <row r="989" spans="2:11">
      <c r="B989" s="62" t="s">
        <v>25</v>
      </c>
      <c r="C989" s="61" t="s">
        <v>23</v>
      </c>
      <c r="D989" s="81">
        <v>44720</v>
      </c>
      <c r="E989" s="84" t="s">
        <v>3450</v>
      </c>
      <c r="F989" s="84" t="s">
        <v>381</v>
      </c>
      <c r="G989" s="83">
        <v>60</v>
      </c>
      <c r="H989" s="94">
        <v>25.25</v>
      </c>
      <c r="I989" s="93">
        <v>1515</v>
      </c>
      <c r="J989" s="58" t="s">
        <v>12</v>
      </c>
      <c r="K989" s="31" t="s">
        <v>2909</v>
      </c>
    </row>
    <row r="990" spans="2:11">
      <c r="B990" s="62" t="s">
        <v>25</v>
      </c>
      <c r="C990" s="61" t="s">
        <v>23</v>
      </c>
      <c r="D990" s="81">
        <v>44720</v>
      </c>
      <c r="E990" s="84" t="s">
        <v>3451</v>
      </c>
      <c r="F990" s="84" t="s">
        <v>381</v>
      </c>
      <c r="G990" s="83">
        <v>63</v>
      </c>
      <c r="H990" s="94">
        <v>25.25</v>
      </c>
      <c r="I990" s="93">
        <v>1590.75</v>
      </c>
      <c r="J990" s="58" t="s">
        <v>12</v>
      </c>
      <c r="K990" s="31" t="s">
        <v>2911</v>
      </c>
    </row>
    <row r="991" spans="2:11">
      <c r="B991" s="62" t="s">
        <v>25</v>
      </c>
      <c r="C991" s="61" t="s">
        <v>23</v>
      </c>
      <c r="D991" s="81">
        <v>44720</v>
      </c>
      <c r="E991" s="84" t="s">
        <v>3452</v>
      </c>
      <c r="F991" s="84" t="s">
        <v>381</v>
      </c>
      <c r="G991" s="83">
        <v>43</v>
      </c>
      <c r="H991" s="94">
        <v>25.25</v>
      </c>
      <c r="I991" s="93">
        <v>1085.75</v>
      </c>
      <c r="J991" s="58" t="s">
        <v>12</v>
      </c>
      <c r="K991" s="31" t="s">
        <v>2913</v>
      </c>
    </row>
    <row r="992" spans="2:11">
      <c r="B992" s="62" t="s">
        <v>25</v>
      </c>
      <c r="C992" s="61" t="s">
        <v>23</v>
      </c>
      <c r="D992" s="81">
        <v>44720</v>
      </c>
      <c r="E992" s="84" t="s">
        <v>3452</v>
      </c>
      <c r="F992" s="84" t="s">
        <v>381</v>
      </c>
      <c r="G992" s="83">
        <v>50</v>
      </c>
      <c r="H992" s="94">
        <v>25.25</v>
      </c>
      <c r="I992" s="93">
        <v>1262.5</v>
      </c>
      <c r="J992" s="58" t="s">
        <v>12</v>
      </c>
      <c r="K992" s="31" t="s">
        <v>2914</v>
      </c>
    </row>
    <row r="993" spans="2:11">
      <c r="B993" s="62" t="s">
        <v>25</v>
      </c>
      <c r="C993" s="61" t="s">
        <v>23</v>
      </c>
      <c r="D993" s="81">
        <v>44720</v>
      </c>
      <c r="E993" s="84" t="s">
        <v>3453</v>
      </c>
      <c r="F993" s="84" t="s">
        <v>381</v>
      </c>
      <c r="G993" s="83">
        <v>72</v>
      </c>
      <c r="H993" s="94">
        <v>25.25</v>
      </c>
      <c r="I993" s="93">
        <v>1818</v>
      </c>
      <c r="J993" s="58" t="s">
        <v>12</v>
      </c>
      <c r="K993" s="31" t="s">
        <v>2916</v>
      </c>
    </row>
    <row r="994" spans="2:11">
      <c r="B994" s="62" t="s">
        <v>25</v>
      </c>
      <c r="C994" s="61" t="s">
        <v>23</v>
      </c>
      <c r="D994" s="81">
        <v>44720</v>
      </c>
      <c r="E994" s="84" t="s">
        <v>3454</v>
      </c>
      <c r="F994" s="84" t="s">
        <v>381</v>
      </c>
      <c r="G994" s="83">
        <v>63</v>
      </c>
      <c r="H994" s="94">
        <v>25.25</v>
      </c>
      <c r="I994" s="93">
        <v>1590.75</v>
      </c>
      <c r="J994" s="58" t="s">
        <v>12</v>
      </c>
      <c r="K994" s="31" t="s">
        <v>2918</v>
      </c>
    </row>
    <row r="995" spans="2:11">
      <c r="B995" s="62" t="s">
        <v>25</v>
      </c>
      <c r="C995" s="61" t="s">
        <v>23</v>
      </c>
      <c r="D995" s="81">
        <v>44720</v>
      </c>
      <c r="E995" s="84" t="s">
        <v>3455</v>
      </c>
      <c r="F995" s="84" t="s">
        <v>381</v>
      </c>
      <c r="G995" s="83">
        <v>94</v>
      </c>
      <c r="H995" s="94">
        <v>25.25</v>
      </c>
      <c r="I995" s="93">
        <v>2373.5</v>
      </c>
      <c r="J995" s="58" t="s">
        <v>12</v>
      </c>
      <c r="K995" s="31" t="s">
        <v>2920</v>
      </c>
    </row>
    <row r="996" spans="2:11">
      <c r="B996" s="62" t="s">
        <v>25</v>
      </c>
      <c r="C996" s="61" t="s">
        <v>23</v>
      </c>
      <c r="D996" s="81">
        <v>44720</v>
      </c>
      <c r="E996" s="84" t="s">
        <v>3456</v>
      </c>
      <c r="F996" s="84" t="s">
        <v>381</v>
      </c>
      <c r="G996" s="83">
        <v>95</v>
      </c>
      <c r="H996" s="94">
        <v>25.25</v>
      </c>
      <c r="I996" s="93">
        <v>2398.75</v>
      </c>
      <c r="J996" s="58" t="s">
        <v>12</v>
      </c>
      <c r="K996" s="31" t="s">
        <v>2922</v>
      </c>
    </row>
    <row r="997" spans="2:11">
      <c r="B997" s="62" t="s">
        <v>25</v>
      </c>
      <c r="C997" s="61" t="s">
        <v>23</v>
      </c>
      <c r="D997" s="81">
        <v>44720</v>
      </c>
      <c r="E997" s="84" t="s">
        <v>3457</v>
      </c>
      <c r="F997" s="84" t="s">
        <v>381</v>
      </c>
      <c r="G997" s="83">
        <v>106</v>
      </c>
      <c r="H997" s="94">
        <v>25.25</v>
      </c>
      <c r="I997" s="93">
        <v>2676.5</v>
      </c>
      <c r="J997" s="58" t="s">
        <v>12</v>
      </c>
      <c r="K997" s="31" t="s">
        <v>2924</v>
      </c>
    </row>
    <row r="998" spans="2:11">
      <c r="B998" s="62" t="s">
        <v>25</v>
      </c>
      <c r="C998" s="61" t="s">
        <v>23</v>
      </c>
      <c r="D998" s="81">
        <v>44720</v>
      </c>
      <c r="E998" s="84" t="s">
        <v>3458</v>
      </c>
      <c r="F998" s="84" t="s">
        <v>381</v>
      </c>
      <c r="G998" s="83">
        <v>74</v>
      </c>
      <c r="H998" s="94">
        <v>25.25</v>
      </c>
      <c r="I998" s="93">
        <v>1868.5</v>
      </c>
      <c r="J998" s="58" t="s">
        <v>12</v>
      </c>
      <c r="K998" s="31" t="s">
        <v>2926</v>
      </c>
    </row>
    <row r="999" spans="2:11">
      <c r="B999" s="62" t="s">
        <v>25</v>
      </c>
      <c r="C999" s="61" t="s">
        <v>23</v>
      </c>
      <c r="D999" s="81">
        <v>44720</v>
      </c>
      <c r="E999" s="84" t="s">
        <v>3459</v>
      </c>
      <c r="F999" s="84" t="s">
        <v>381</v>
      </c>
      <c r="G999" s="83">
        <v>77</v>
      </c>
      <c r="H999" s="94">
        <v>25.25</v>
      </c>
      <c r="I999" s="93">
        <v>1944.25</v>
      </c>
      <c r="J999" s="58" t="s">
        <v>12</v>
      </c>
      <c r="K999" s="31" t="s">
        <v>2928</v>
      </c>
    </row>
    <row r="1000" spans="2:11">
      <c r="B1000" s="62" t="s">
        <v>25</v>
      </c>
      <c r="C1000" s="61" t="s">
        <v>23</v>
      </c>
      <c r="D1000" s="81">
        <v>44720</v>
      </c>
      <c r="E1000" s="84" t="s">
        <v>3460</v>
      </c>
      <c r="F1000" s="84" t="s">
        <v>381</v>
      </c>
      <c r="G1000" s="83">
        <v>79</v>
      </c>
      <c r="H1000" s="94">
        <v>25.25</v>
      </c>
      <c r="I1000" s="93">
        <v>1994.75</v>
      </c>
      <c r="J1000" s="58" t="s">
        <v>12</v>
      </c>
      <c r="K1000" s="31" t="s">
        <v>2930</v>
      </c>
    </row>
    <row r="1001" spans="2:11">
      <c r="B1001" s="62" t="s">
        <v>25</v>
      </c>
      <c r="C1001" s="61" t="s">
        <v>23</v>
      </c>
      <c r="D1001" s="81">
        <v>44720</v>
      </c>
      <c r="E1001" s="84" t="s">
        <v>3461</v>
      </c>
      <c r="F1001" s="84" t="s">
        <v>381</v>
      </c>
      <c r="G1001" s="83">
        <v>90</v>
      </c>
      <c r="H1001" s="94">
        <v>25.25</v>
      </c>
      <c r="I1001" s="93">
        <v>2272.5</v>
      </c>
      <c r="J1001" s="58" t="s">
        <v>12</v>
      </c>
      <c r="K1001" s="31" t="s">
        <v>2932</v>
      </c>
    </row>
    <row r="1002" spans="2:11">
      <c r="B1002" s="62" t="s">
        <v>25</v>
      </c>
      <c r="C1002" s="61" t="s">
        <v>23</v>
      </c>
      <c r="D1002" s="81">
        <v>44720</v>
      </c>
      <c r="E1002" s="84" t="s">
        <v>3462</v>
      </c>
      <c r="F1002" s="84" t="s">
        <v>381</v>
      </c>
      <c r="G1002" s="83">
        <v>105</v>
      </c>
      <c r="H1002" s="94">
        <v>25.25</v>
      </c>
      <c r="I1002" s="93">
        <v>2651.25</v>
      </c>
      <c r="J1002" s="58" t="s">
        <v>12</v>
      </c>
      <c r="K1002" s="31" t="s">
        <v>2934</v>
      </c>
    </row>
    <row r="1003" spans="2:11">
      <c r="B1003" s="62" t="s">
        <v>25</v>
      </c>
      <c r="C1003" s="61" t="s">
        <v>23</v>
      </c>
      <c r="D1003" s="81">
        <v>44720</v>
      </c>
      <c r="E1003" s="84" t="s">
        <v>3463</v>
      </c>
      <c r="F1003" s="84" t="s">
        <v>381</v>
      </c>
      <c r="G1003" s="83">
        <v>100</v>
      </c>
      <c r="H1003" s="94">
        <v>25.25</v>
      </c>
      <c r="I1003" s="93">
        <v>2525</v>
      </c>
      <c r="J1003" s="58" t="s">
        <v>12</v>
      </c>
      <c r="K1003" s="31" t="s">
        <v>2936</v>
      </c>
    </row>
    <row r="1004" spans="2:11">
      <c r="B1004" s="62" t="s">
        <v>25</v>
      </c>
      <c r="C1004" s="61" t="s">
        <v>23</v>
      </c>
      <c r="D1004" s="81">
        <v>44720</v>
      </c>
      <c r="E1004" s="84" t="s">
        <v>3464</v>
      </c>
      <c r="F1004" s="84" t="s">
        <v>381</v>
      </c>
      <c r="G1004" s="83">
        <v>64</v>
      </c>
      <c r="H1004" s="94">
        <v>25.25</v>
      </c>
      <c r="I1004" s="93">
        <v>1616</v>
      </c>
      <c r="J1004" s="58" t="s">
        <v>12</v>
      </c>
      <c r="K1004" s="31" t="s">
        <v>2938</v>
      </c>
    </row>
    <row r="1005" spans="2:11">
      <c r="B1005" s="62" t="s">
        <v>25</v>
      </c>
      <c r="C1005" s="61" t="s">
        <v>23</v>
      </c>
      <c r="D1005" s="81">
        <v>44720</v>
      </c>
      <c r="E1005" s="84" t="s">
        <v>3465</v>
      </c>
      <c r="F1005" s="84" t="s">
        <v>381</v>
      </c>
      <c r="G1005" s="83">
        <v>91</v>
      </c>
      <c r="H1005" s="94">
        <v>25.25</v>
      </c>
      <c r="I1005" s="93">
        <v>2297.75</v>
      </c>
      <c r="J1005" s="58" t="s">
        <v>12</v>
      </c>
      <c r="K1005" s="31" t="s">
        <v>2940</v>
      </c>
    </row>
    <row r="1006" spans="2:11">
      <c r="B1006" s="62" t="s">
        <v>25</v>
      </c>
      <c r="C1006" s="61" t="s">
        <v>23</v>
      </c>
      <c r="D1006" s="81">
        <v>44720</v>
      </c>
      <c r="E1006" s="84" t="s">
        <v>3466</v>
      </c>
      <c r="F1006" s="84" t="s">
        <v>381</v>
      </c>
      <c r="G1006" s="83">
        <v>57</v>
      </c>
      <c r="H1006" s="94">
        <v>25.25</v>
      </c>
      <c r="I1006" s="93">
        <v>1439.25</v>
      </c>
      <c r="J1006" s="58" t="s">
        <v>12</v>
      </c>
      <c r="K1006" s="31" t="s">
        <v>2942</v>
      </c>
    </row>
    <row r="1007" spans="2:11">
      <c r="B1007" s="62" t="s">
        <v>25</v>
      </c>
      <c r="C1007" s="61" t="s">
        <v>23</v>
      </c>
      <c r="D1007" s="81">
        <v>44720</v>
      </c>
      <c r="E1007" s="84" t="s">
        <v>3467</v>
      </c>
      <c r="F1007" s="84" t="s">
        <v>381</v>
      </c>
      <c r="G1007" s="83">
        <v>104</v>
      </c>
      <c r="H1007" s="94">
        <v>25.25</v>
      </c>
      <c r="I1007" s="93">
        <v>2626</v>
      </c>
      <c r="J1007" s="58" t="s">
        <v>12</v>
      </c>
      <c r="K1007" s="31" t="s">
        <v>2944</v>
      </c>
    </row>
    <row r="1008" spans="2:11">
      <c r="B1008" s="62" t="s">
        <v>25</v>
      </c>
      <c r="C1008" s="61" t="s">
        <v>23</v>
      </c>
      <c r="D1008" s="81">
        <v>44720</v>
      </c>
      <c r="E1008" s="84" t="s">
        <v>3468</v>
      </c>
      <c r="F1008" s="84" t="s">
        <v>381</v>
      </c>
      <c r="G1008" s="83">
        <v>93</v>
      </c>
      <c r="H1008" s="94">
        <v>25.25</v>
      </c>
      <c r="I1008" s="93">
        <v>2348.25</v>
      </c>
      <c r="J1008" s="58" t="s">
        <v>12</v>
      </c>
      <c r="K1008" s="31" t="s">
        <v>2946</v>
      </c>
    </row>
    <row r="1009" spans="2:11">
      <c r="B1009" s="62" t="s">
        <v>25</v>
      </c>
      <c r="C1009" s="61" t="s">
        <v>23</v>
      </c>
      <c r="D1009" s="81">
        <v>44720</v>
      </c>
      <c r="E1009" s="84" t="s">
        <v>3469</v>
      </c>
      <c r="F1009" s="84" t="s">
        <v>381</v>
      </c>
      <c r="G1009" s="83">
        <v>89</v>
      </c>
      <c r="H1009" s="94">
        <v>25.25</v>
      </c>
      <c r="I1009" s="93">
        <v>2247.25</v>
      </c>
      <c r="J1009" s="58" t="s">
        <v>12</v>
      </c>
      <c r="K1009" s="31" t="s">
        <v>2948</v>
      </c>
    </row>
    <row r="1010" spans="2:11">
      <c r="B1010" s="62" t="s">
        <v>25</v>
      </c>
      <c r="C1010" s="61" t="s">
        <v>23</v>
      </c>
      <c r="D1010" s="81">
        <v>44720</v>
      </c>
      <c r="E1010" s="84" t="s">
        <v>3470</v>
      </c>
      <c r="F1010" s="84" t="s">
        <v>381</v>
      </c>
      <c r="G1010" s="83">
        <v>85</v>
      </c>
      <c r="H1010" s="94">
        <v>25.25</v>
      </c>
      <c r="I1010" s="93">
        <v>2146.25</v>
      </c>
      <c r="J1010" s="58" t="s">
        <v>12</v>
      </c>
      <c r="K1010" s="31" t="s">
        <v>2950</v>
      </c>
    </row>
    <row r="1011" spans="2:11">
      <c r="B1011" s="62" t="s">
        <v>25</v>
      </c>
      <c r="C1011" s="61" t="s">
        <v>23</v>
      </c>
      <c r="D1011" s="81">
        <v>44720</v>
      </c>
      <c r="E1011" s="84" t="s">
        <v>3471</v>
      </c>
      <c r="F1011" s="84" t="s">
        <v>381</v>
      </c>
      <c r="G1011" s="83">
        <v>88</v>
      </c>
      <c r="H1011" s="94">
        <v>25.25</v>
      </c>
      <c r="I1011" s="93">
        <v>2222</v>
      </c>
      <c r="J1011" s="58" t="s">
        <v>12</v>
      </c>
      <c r="K1011" s="31" t="s">
        <v>2952</v>
      </c>
    </row>
    <row r="1012" spans="2:11">
      <c r="B1012" s="62" t="s">
        <v>25</v>
      </c>
      <c r="C1012" s="61" t="s">
        <v>23</v>
      </c>
      <c r="D1012" s="81">
        <v>44720</v>
      </c>
      <c r="E1012" s="84" t="s">
        <v>3472</v>
      </c>
      <c r="F1012" s="84" t="s">
        <v>381</v>
      </c>
      <c r="G1012" s="83">
        <v>119</v>
      </c>
      <c r="H1012" s="94">
        <v>25.25</v>
      </c>
      <c r="I1012" s="93">
        <v>3004.75</v>
      </c>
      <c r="J1012" s="58" t="s">
        <v>12</v>
      </c>
      <c r="K1012" s="31" t="s">
        <v>2954</v>
      </c>
    </row>
    <row r="1013" spans="2:11">
      <c r="B1013" s="62" t="s">
        <v>25</v>
      </c>
      <c r="C1013" s="61" t="s">
        <v>23</v>
      </c>
      <c r="D1013" s="81">
        <v>44720</v>
      </c>
      <c r="E1013" s="84" t="s">
        <v>3473</v>
      </c>
      <c r="F1013" s="84" t="s">
        <v>381</v>
      </c>
      <c r="G1013" s="83">
        <v>56</v>
      </c>
      <c r="H1013" s="94">
        <v>25.25</v>
      </c>
      <c r="I1013" s="93">
        <v>1414</v>
      </c>
      <c r="J1013" s="58" t="s">
        <v>12</v>
      </c>
      <c r="K1013" s="31" t="s">
        <v>2956</v>
      </c>
    </row>
    <row r="1014" spans="2:11">
      <c r="B1014" s="62" t="s">
        <v>25</v>
      </c>
      <c r="C1014" s="61" t="s">
        <v>23</v>
      </c>
      <c r="D1014" s="81">
        <v>44720</v>
      </c>
      <c r="E1014" s="84" t="s">
        <v>3474</v>
      </c>
      <c r="F1014" s="84" t="s">
        <v>381</v>
      </c>
      <c r="G1014" s="83">
        <v>53</v>
      </c>
      <c r="H1014" s="94">
        <v>25.25</v>
      </c>
      <c r="I1014" s="93">
        <v>1338.25</v>
      </c>
      <c r="J1014" s="58" t="s">
        <v>12</v>
      </c>
      <c r="K1014" s="31" t="s">
        <v>2958</v>
      </c>
    </row>
    <row r="1015" spans="2:11">
      <c r="B1015" s="62" t="s">
        <v>25</v>
      </c>
      <c r="C1015" s="61" t="s">
        <v>23</v>
      </c>
      <c r="D1015" s="81">
        <v>44720</v>
      </c>
      <c r="E1015" s="84" t="s">
        <v>3475</v>
      </c>
      <c r="F1015" s="84" t="s">
        <v>381</v>
      </c>
      <c r="G1015" s="83">
        <v>64</v>
      </c>
      <c r="H1015" s="94">
        <v>25.25</v>
      </c>
      <c r="I1015" s="93">
        <v>1616</v>
      </c>
      <c r="J1015" s="58" t="s">
        <v>12</v>
      </c>
      <c r="K1015" s="31" t="s">
        <v>2960</v>
      </c>
    </row>
    <row r="1016" spans="2:11">
      <c r="B1016" s="62" t="s">
        <v>25</v>
      </c>
      <c r="C1016" s="61" t="s">
        <v>23</v>
      </c>
      <c r="D1016" s="81">
        <v>44720</v>
      </c>
      <c r="E1016" s="84" t="s">
        <v>3476</v>
      </c>
      <c r="F1016" s="84" t="s">
        <v>381</v>
      </c>
      <c r="G1016" s="83">
        <v>64</v>
      </c>
      <c r="H1016" s="94">
        <v>25.25</v>
      </c>
      <c r="I1016" s="93">
        <v>1616</v>
      </c>
      <c r="J1016" s="58" t="s">
        <v>12</v>
      </c>
      <c r="K1016" s="31" t="s">
        <v>2962</v>
      </c>
    </row>
    <row r="1017" spans="2:11">
      <c r="B1017" s="62" t="s">
        <v>25</v>
      </c>
      <c r="C1017" s="61" t="s">
        <v>23</v>
      </c>
      <c r="D1017" s="81">
        <v>44720</v>
      </c>
      <c r="E1017" s="84" t="s">
        <v>3477</v>
      </c>
      <c r="F1017" s="84" t="s">
        <v>381</v>
      </c>
      <c r="G1017" s="83">
        <v>58</v>
      </c>
      <c r="H1017" s="94">
        <v>25.25</v>
      </c>
      <c r="I1017" s="93">
        <v>1464.5</v>
      </c>
      <c r="J1017" s="58" t="s">
        <v>12</v>
      </c>
      <c r="K1017" s="31" t="s">
        <v>2964</v>
      </c>
    </row>
    <row r="1018" spans="2:11">
      <c r="B1018" s="62" t="s">
        <v>25</v>
      </c>
      <c r="C1018" s="61" t="s">
        <v>23</v>
      </c>
      <c r="D1018" s="81">
        <v>44720</v>
      </c>
      <c r="E1018" s="84" t="s">
        <v>3478</v>
      </c>
      <c r="F1018" s="84" t="s">
        <v>381</v>
      </c>
      <c r="G1018" s="83">
        <v>64</v>
      </c>
      <c r="H1018" s="94">
        <v>25.25</v>
      </c>
      <c r="I1018" s="93">
        <v>1616</v>
      </c>
      <c r="J1018" s="58" t="s">
        <v>12</v>
      </c>
      <c r="K1018" s="31" t="s">
        <v>2966</v>
      </c>
    </row>
    <row r="1019" spans="2:11">
      <c r="B1019" s="62" t="s">
        <v>25</v>
      </c>
      <c r="C1019" s="61" t="s">
        <v>23</v>
      </c>
      <c r="D1019" s="81">
        <v>44720</v>
      </c>
      <c r="E1019" s="84" t="s">
        <v>3479</v>
      </c>
      <c r="F1019" s="84" t="s">
        <v>381</v>
      </c>
      <c r="G1019" s="83">
        <v>61</v>
      </c>
      <c r="H1019" s="94">
        <v>25.25</v>
      </c>
      <c r="I1019" s="93">
        <v>1540.25</v>
      </c>
      <c r="J1019" s="58" t="s">
        <v>12</v>
      </c>
      <c r="K1019" s="31" t="s">
        <v>2968</v>
      </c>
    </row>
    <row r="1020" spans="2:11">
      <c r="B1020" s="62" t="s">
        <v>25</v>
      </c>
      <c r="C1020" s="61" t="s">
        <v>23</v>
      </c>
      <c r="D1020" s="81">
        <v>44720</v>
      </c>
      <c r="E1020" s="84" t="s">
        <v>3480</v>
      </c>
      <c r="F1020" s="84" t="s">
        <v>381</v>
      </c>
      <c r="G1020" s="83">
        <v>51</v>
      </c>
      <c r="H1020" s="94">
        <v>25.25</v>
      </c>
      <c r="I1020" s="93">
        <v>1287.75</v>
      </c>
      <c r="J1020" s="58" t="s">
        <v>12</v>
      </c>
      <c r="K1020" s="31" t="s">
        <v>2970</v>
      </c>
    </row>
    <row r="1021" spans="2:11">
      <c r="B1021" s="62" t="s">
        <v>25</v>
      </c>
      <c r="C1021" s="61" t="s">
        <v>23</v>
      </c>
      <c r="D1021" s="81">
        <v>44720</v>
      </c>
      <c r="E1021" s="84" t="s">
        <v>3481</v>
      </c>
      <c r="F1021" s="84" t="s">
        <v>381</v>
      </c>
      <c r="G1021" s="83">
        <v>31</v>
      </c>
      <c r="H1021" s="94">
        <v>25.3</v>
      </c>
      <c r="I1021" s="93">
        <v>784.30000000000007</v>
      </c>
      <c r="J1021" s="58" t="s">
        <v>12</v>
      </c>
      <c r="K1021" s="31" t="s">
        <v>2972</v>
      </c>
    </row>
    <row r="1022" spans="2:11">
      <c r="B1022" s="62" t="s">
        <v>25</v>
      </c>
      <c r="C1022" s="61" t="s">
        <v>23</v>
      </c>
      <c r="D1022" s="81">
        <v>44720</v>
      </c>
      <c r="E1022" s="84" t="s">
        <v>3481</v>
      </c>
      <c r="F1022" s="84" t="s">
        <v>381</v>
      </c>
      <c r="G1022" s="83">
        <v>75</v>
      </c>
      <c r="H1022" s="94">
        <v>25.3</v>
      </c>
      <c r="I1022" s="93">
        <v>1897.5</v>
      </c>
      <c r="J1022" s="58" t="s">
        <v>12</v>
      </c>
      <c r="K1022" s="31" t="s">
        <v>2973</v>
      </c>
    </row>
    <row r="1023" spans="2:11">
      <c r="B1023" s="62" t="s">
        <v>25</v>
      </c>
      <c r="C1023" s="61" t="s">
        <v>23</v>
      </c>
      <c r="D1023" s="81">
        <v>44720</v>
      </c>
      <c r="E1023" s="84" t="s">
        <v>3481</v>
      </c>
      <c r="F1023" s="84" t="s">
        <v>381</v>
      </c>
      <c r="G1023" s="83">
        <v>59</v>
      </c>
      <c r="H1023" s="94">
        <v>25.3</v>
      </c>
      <c r="I1023" s="93">
        <v>1492.7</v>
      </c>
      <c r="J1023" s="58" t="s">
        <v>12</v>
      </c>
      <c r="K1023" s="31" t="s">
        <v>2974</v>
      </c>
    </row>
    <row r="1024" spans="2:11">
      <c r="B1024" s="62" t="s">
        <v>25</v>
      </c>
      <c r="C1024" s="61" t="s">
        <v>23</v>
      </c>
      <c r="D1024" s="81">
        <v>44720</v>
      </c>
      <c r="E1024" s="84" t="s">
        <v>3481</v>
      </c>
      <c r="F1024" s="84" t="s">
        <v>381</v>
      </c>
      <c r="G1024" s="83">
        <v>141</v>
      </c>
      <c r="H1024" s="94">
        <v>25.25</v>
      </c>
      <c r="I1024" s="93">
        <v>3560.25</v>
      </c>
      <c r="J1024" s="58" t="s">
        <v>12</v>
      </c>
      <c r="K1024" s="31" t="s">
        <v>2976</v>
      </c>
    </row>
    <row r="1025" spans="2:11">
      <c r="B1025" s="62" t="s">
        <v>25</v>
      </c>
      <c r="C1025" s="61" t="s">
        <v>23</v>
      </c>
      <c r="D1025" s="81">
        <v>44720</v>
      </c>
      <c r="E1025" s="84" t="s">
        <v>3482</v>
      </c>
      <c r="F1025" s="84" t="s">
        <v>381</v>
      </c>
      <c r="G1025" s="83">
        <v>67</v>
      </c>
      <c r="H1025" s="94">
        <v>25.25</v>
      </c>
      <c r="I1025" s="93">
        <v>1691.75</v>
      </c>
      <c r="J1025" s="58" t="s">
        <v>12</v>
      </c>
      <c r="K1025" s="31" t="s">
        <v>2978</v>
      </c>
    </row>
    <row r="1026" spans="2:11">
      <c r="B1026" s="62" t="s">
        <v>25</v>
      </c>
      <c r="C1026" s="61" t="s">
        <v>23</v>
      </c>
      <c r="D1026" s="81">
        <v>44720</v>
      </c>
      <c r="E1026" s="84" t="s">
        <v>3483</v>
      </c>
      <c r="F1026" s="84" t="s">
        <v>381</v>
      </c>
      <c r="G1026" s="83">
        <v>96</v>
      </c>
      <c r="H1026" s="94">
        <v>25.25</v>
      </c>
      <c r="I1026" s="93">
        <v>2424</v>
      </c>
      <c r="J1026" s="58" t="s">
        <v>12</v>
      </c>
      <c r="K1026" s="31" t="s">
        <v>2980</v>
      </c>
    </row>
    <row r="1027" spans="2:11">
      <c r="B1027" s="62" t="s">
        <v>25</v>
      </c>
      <c r="C1027" s="61" t="s">
        <v>23</v>
      </c>
      <c r="D1027" s="81">
        <v>44720</v>
      </c>
      <c r="E1027" s="84" t="s">
        <v>3484</v>
      </c>
      <c r="F1027" s="84" t="s">
        <v>381</v>
      </c>
      <c r="G1027" s="83">
        <v>91</v>
      </c>
      <c r="H1027" s="94">
        <v>25.25</v>
      </c>
      <c r="I1027" s="93">
        <v>2297.75</v>
      </c>
      <c r="J1027" s="58" t="s">
        <v>12</v>
      </c>
      <c r="K1027" s="31" t="s">
        <v>2982</v>
      </c>
    </row>
    <row r="1028" spans="2:11">
      <c r="B1028" s="62" t="s">
        <v>25</v>
      </c>
      <c r="C1028" s="61" t="s">
        <v>23</v>
      </c>
      <c r="D1028" s="81">
        <v>44720</v>
      </c>
      <c r="E1028" s="84" t="s">
        <v>3485</v>
      </c>
      <c r="F1028" s="84" t="s">
        <v>381</v>
      </c>
      <c r="G1028" s="83">
        <v>57</v>
      </c>
      <c r="H1028" s="94">
        <v>25.25</v>
      </c>
      <c r="I1028" s="93">
        <v>1439.25</v>
      </c>
      <c r="J1028" s="58" t="s">
        <v>12</v>
      </c>
      <c r="K1028" s="31" t="s">
        <v>2984</v>
      </c>
    </row>
    <row r="1029" spans="2:11">
      <c r="B1029" s="62" t="s">
        <v>25</v>
      </c>
      <c r="C1029" s="61" t="s">
        <v>23</v>
      </c>
      <c r="D1029" s="81">
        <v>44720</v>
      </c>
      <c r="E1029" s="84" t="s">
        <v>3486</v>
      </c>
      <c r="F1029" s="84" t="s">
        <v>381</v>
      </c>
      <c r="G1029" s="83">
        <v>64</v>
      </c>
      <c r="H1029" s="94">
        <v>25.25</v>
      </c>
      <c r="I1029" s="93">
        <v>1616</v>
      </c>
      <c r="J1029" s="58" t="s">
        <v>12</v>
      </c>
      <c r="K1029" s="31" t="s">
        <v>2986</v>
      </c>
    </row>
    <row r="1030" spans="2:11">
      <c r="B1030" s="62" t="s">
        <v>25</v>
      </c>
      <c r="C1030" s="61" t="s">
        <v>23</v>
      </c>
      <c r="D1030" s="81">
        <v>44720</v>
      </c>
      <c r="E1030" s="84" t="s">
        <v>3487</v>
      </c>
      <c r="F1030" s="84" t="s">
        <v>381</v>
      </c>
      <c r="G1030" s="83">
        <v>93</v>
      </c>
      <c r="H1030" s="94">
        <v>25.25</v>
      </c>
      <c r="I1030" s="93">
        <v>2348.25</v>
      </c>
      <c r="J1030" s="58" t="s">
        <v>12</v>
      </c>
      <c r="K1030" s="31" t="s">
        <v>2988</v>
      </c>
    </row>
    <row r="1031" spans="2:11">
      <c r="B1031" s="62" t="s">
        <v>25</v>
      </c>
      <c r="C1031" s="61" t="s">
        <v>23</v>
      </c>
      <c r="D1031" s="81">
        <v>44720</v>
      </c>
      <c r="E1031" s="84" t="s">
        <v>3488</v>
      </c>
      <c r="F1031" s="84" t="s">
        <v>381</v>
      </c>
      <c r="G1031" s="83">
        <v>49</v>
      </c>
      <c r="H1031" s="94">
        <v>25.25</v>
      </c>
      <c r="I1031" s="93">
        <v>1237.25</v>
      </c>
      <c r="J1031" s="58" t="s">
        <v>12</v>
      </c>
      <c r="K1031" s="31" t="s">
        <v>2990</v>
      </c>
    </row>
    <row r="1032" spans="2:11">
      <c r="B1032" s="62" t="s">
        <v>25</v>
      </c>
      <c r="C1032" s="61" t="s">
        <v>23</v>
      </c>
      <c r="D1032" s="81">
        <v>44720</v>
      </c>
      <c r="E1032" s="84" t="s">
        <v>3489</v>
      </c>
      <c r="F1032" s="84" t="s">
        <v>381</v>
      </c>
      <c r="G1032" s="83">
        <v>50</v>
      </c>
      <c r="H1032" s="94">
        <v>25.25</v>
      </c>
      <c r="I1032" s="93">
        <v>1262.5</v>
      </c>
      <c r="J1032" s="58" t="s">
        <v>12</v>
      </c>
      <c r="K1032" s="31" t="s">
        <v>2992</v>
      </c>
    </row>
    <row r="1033" spans="2:11">
      <c r="B1033" s="62" t="s">
        <v>25</v>
      </c>
      <c r="C1033" s="61" t="s">
        <v>23</v>
      </c>
      <c r="D1033" s="81">
        <v>44720</v>
      </c>
      <c r="E1033" s="84" t="s">
        <v>3490</v>
      </c>
      <c r="F1033" s="84" t="s">
        <v>381</v>
      </c>
      <c r="G1033" s="83">
        <v>50</v>
      </c>
      <c r="H1033" s="94">
        <v>25.25</v>
      </c>
      <c r="I1033" s="93">
        <v>1262.5</v>
      </c>
      <c r="J1033" s="58" t="s">
        <v>12</v>
      </c>
      <c r="K1033" s="31" t="s">
        <v>2994</v>
      </c>
    </row>
    <row r="1034" spans="2:11">
      <c r="B1034" s="62" t="s">
        <v>25</v>
      </c>
      <c r="C1034" s="61" t="s">
        <v>23</v>
      </c>
      <c r="D1034" s="81">
        <v>44720</v>
      </c>
      <c r="E1034" s="84" t="s">
        <v>3491</v>
      </c>
      <c r="F1034" s="84" t="s">
        <v>381</v>
      </c>
      <c r="G1034" s="83">
        <v>59</v>
      </c>
      <c r="H1034" s="94">
        <v>25.25</v>
      </c>
      <c r="I1034" s="93">
        <v>1489.75</v>
      </c>
      <c r="J1034" s="58" t="s">
        <v>12</v>
      </c>
      <c r="K1034" s="31" t="s">
        <v>2996</v>
      </c>
    </row>
    <row r="1035" spans="2:11">
      <c r="B1035" s="62" t="s">
        <v>25</v>
      </c>
      <c r="C1035" s="61" t="s">
        <v>23</v>
      </c>
      <c r="D1035" s="81">
        <v>44720</v>
      </c>
      <c r="E1035" s="84" t="s">
        <v>3492</v>
      </c>
      <c r="F1035" s="84" t="s">
        <v>381</v>
      </c>
      <c r="G1035" s="83">
        <v>51</v>
      </c>
      <c r="H1035" s="94">
        <v>25.25</v>
      </c>
      <c r="I1035" s="93">
        <v>1287.75</v>
      </c>
      <c r="J1035" s="58" t="s">
        <v>12</v>
      </c>
      <c r="K1035" s="31" t="s">
        <v>2998</v>
      </c>
    </row>
    <row r="1036" spans="2:11">
      <c r="B1036" s="62" t="s">
        <v>25</v>
      </c>
      <c r="C1036" s="61" t="s">
        <v>23</v>
      </c>
      <c r="D1036" s="81">
        <v>44720</v>
      </c>
      <c r="E1036" s="84" t="s">
        <v>3493</v>
      </c>
      <c r="F1036" s="84" t="s">
        <v>381</v>
      </c>
      <c r="G1036" s="83">
        <v>51</v>
      </c>
      <c r="H1036" s="94">
        <v>25.25</v>
      </c>
      <c r="I1036" s="93">
        <v>1287.75</v>
      </c>
      <c r="J1036" s="58" t="s">
        <v>12</v>
      </c>
      <c r="K1036" s="31" t="s">
        <v>3000</v>
      </c>
    </row>
    <row r="1037" spans="2:11">
      <c r="B1037" s="62" t="s">
        <v>25</v>
      </c>
      <c r="C1037" s="61" t="s">
        <v>23</v>
      </c>
      <c r="D1037" s="81">
        <v>44720</v>
      </c>
      <c r="E1037" s="84" t="s">
        <v>2783</v>
      </c>
      <c r="F1037" s="84" t="s">
        <v>381</v>
      </c>
      <c r="G1037" s="83">
        <v>60</v>
      </c>
      <c r="H1037" s="94">
        <v>25.2</v>
      </c>
      <c r="I1037" s="93">
        <v>1512</v>
      </c>
      <c r="J1037" s="58" t="s">
        <v>12</v>
      </c>
      <c r="K1037" s="31" t="s">
        <v>3002</v>
      </c>
    </row>
    <row r="1038" spans="2:11">
      <c r="B1038" s="62" t="s">
        <v>25</v>
      </c>
      <c r="C1038" s="61" t="s">
        <v>23</v>
      </c>
      <c r="D1038" s="81">
        <v>44720</v>
      </c>
      <c r="E1038" s="84" t="s">
        <v>2783</v>
      </c>
      <c r="F1038" s="84" t="s">
        <v>381</v>
      </c>
      <c r="G1038" s="83">
        <v>71</v>
      </c>
      <c r="H1038" s="94">
        <v>25.2</v>
      </c>
      <c r="I1038" s="93">
        <v>1789.2</v>
      </c>
      <c r="J1038" s="58" t="s">
        <v>12</v>
      </c>
      <c r="K1038" s="31" t="s">
        <v>3003</v>
      </c>
    </row>
    <row r="1039" spans="2:11">
      <c r="B1039" s="62" t="s">
        <v>25</v>
      </c>
      <c r="C1039" s="61" t="s">
        <v>23</v>
      </c>
      <c r="D1039" s="81">
        <v>44720</v>
      </c>
      <c r="E1039" s="84" t="s">
        <v>2783</v>
      </c>
      <c r="F1039" s="84" t="s">
        <v>381</v>
      </c>
      <c r="G1039" s="83">
        <v>71</v>
      </c>
      <c r="H1039" s="94">
        <v>25.2</v>
      </c>
      <c r="I1039" s="93">
        <v>1789.2</v>
      </c>
      <c r="J1039" s="58" t="s">
        <v>12</v>
      </c>
      <c r="K1039" s="31" t="s">
        <v>3004</v>
      </c>
    </row>
    <row r="1040" spans="2:11">
      <c r="B1040" s="62" t="s">
        <v>25</v>
      </c>
      <c r="C1040" s="61" t="s">
        <v>23</v>
      </c>
      <c r="D1040" s="81">
        <v>44720</v>
      </c>
      <c r="E1040" s="84" t="s">
        <v>2783</v>
      </c>
      <c r="F1040" s="84" t="s">
        <v>381</v>
      </c>
      <c r="G1040" s="83">
        <v>55</v>
      </c>
      <c r="H1040" s="94">
        <v>25.2</v>
      </c>
      <c r="I1040" s="93">
        <v>1386</v>
      </c>
      <c r="J1040" s="58" t="s">
        <v>12</v>
      </c>
      <c r="K1040" s="31" t="s">
        <v>3005</v>
      </c>
    </row>
    <row r="1041" spans="2:11">
      <c r="B1041" s="62" t="s">
        <v>25</v>
      </c>
      <c r="C1041" s="61" t="s">
        <v>23</v>
      </c>
      <c r="D1041" s="81">
        <v>44720</v>
      </c>
      <c r="E1041" s="84" t="s">
        <v>2783</v>
      </c>
      <c r="F1041" s="84" t="s">
        <v>381</v>
      </c>
      <c r="G1041" s="83">
        <v>57</v>
      </c>
      <c r="H1041" s="94">
        <v>25.2</v>
      </c>
      <c r="I1041" s="93">
        <v>1436.3999999999999</v>
      </c>
      <c r="J1041" s="58" t="s">
        <v>12</v>
      </c>
      <c r="K1041" s="31" t="s">
        <v>3006</v>
      </c>
    </row>
    <row r="1042" spans="2:11">
      <c r="B1042" s="62" t="s">
        <v>25</v>
      </c>
      <c r="C1042" s="61" t="s">
        <v>23</v>
      </c>
      <c r="D1042" s="81">
        <v>44720</v>
      </c>
      <c r="E1042" s="84" t="s">
        <v>2783</v>
      </c>
      <c r="F1042" s="84" t="s">
        <v>381</v>
      </c>
      <c r="G1042" s="83">
        <v>61</v>
      </c>
      <c r="H1042" s="94">
        <v>25.2</v>
      </c>
      <c r="I1042" s="93">
        <v>1537.2</v>
      </c>
      <c r="J1042" s="58" t="s">
        <v>12</v>
      </c>
      <c r="K1042" s="31" t="s">
        <v>3007</v>
      </c>
    </row>
    <row r="1043" spans="2:11">
      <c r="B1043" s="62" t="s">
        <v>25</v>
      </c>
      <c r="C1043" s="61" t="s">
        <v>23</v>
      </c>
      <c r="D1043" s="81">
        <v>44720</v>
      </c>
      <c r="E1043" s="84" t="s">
        <v>2783</v>
      </c>
      <c r="F1043" s="84" t="s">
        <v>381</v>
      </c>
      <c r="G1043" s="83">
        <v>55</v>
      </c>
      <c r="H1043" s="94">
        <v>25.2</v>
      </c>
      <c r="I1043" s="93">
        <v>1386</v>
      </c>
      <c r="J1043" s="58" t="s">
        <v>12</v>
      </c>
      <c r="K1043" s="31" t="s">
        <v>3008</v>
      </c>
    </row>
    <row r="1044" spans="2:11">
      <c r="B1044" s="62" t="s">
        <v>25</v>
      </c>
      <c r="C1044" s="61" t="s">
        <v>23</v>
      </c>
      <c r="D1044" s="81">
        <v>44720</v>
      </c>
      <c r="E1044" s="84" t="s">
        <v>2783</v>
      </c>
      <c r="F1044" s="84" t="s">
        <v>381</v>
      </c>
      <c r="G1044" s="83">
        <v>14</v>
      </c>
      <c r="H1044" s="94">
        <v>25.2</v>
      </c>
      <c r="I1044" s="93">
        <v>352.8</v>
      </c>
      <c r="J1044" s="58" t="s">
        <v>12</v>
      </c>
      <c r="K1044" s="31" t="s">
        <v>3010</v>
      </c>
    </row>
    <row r="1045" spans="2:11">
      <c r="B1045" s="62" t="s">
        <v>25</v>
      </c>
      <c r="C1045" s="61" t="s">
        <v>23</v>
      </c>
      <c r="D1045" s="81">
        <v>44720</v>
      </c>
      <c r="E1045" s="84" t="s">
        <v>2783</v>
      </c>
      <c r="F1045" s="84" t="s">
        <v>381</v>
      </c>
      <c r="G1045" s="83">
        <v>52</v>
      </c>
      <c r="H1045" s="94">
        <v>25.2</v>
      </c>
      <c r="I1045" s="93">
        <v>1310.3999999999999</v>
      </c>
      <c r="J1045" s="58" t="s">
        <v>12</v>
      </c>
      <c r="K1045" s="31" t="s">
        <v>3011</v>
      </c>
    </row>
    <row r="1046" spans="2:11">
      <c r="B1046" s="62" t="s">
        <v>25</v>
      </c>
      <c r="C1046" s="61" t="s">
        <v>23</v>
      </c>
      <c r="D1046" s="81">
        <v>44720</v>
      </c>
      <c r="E1046" s="84" t="s">
        <v>2783</v>
      </c>
      <c r="F1046" s="84" t="s">
        <v>381</v>
      </c>
      <c r="G1046" s="83">
        <v>58</v>
      </c>
      <c r="H1046" s="94">
        <v>25.2</v>
      </c>
      <c r="I1046" s="93">
        <v>1461.6</v>
      </c>
      <c r="J1046" s="58" t="s">
        <v>12</v>
      </c>
      <c r="K1046" s="31" t="s">
        <v>3012</v>
      </c>
    </row>
    <row r="1047" spans="2:11">
      <c r="B1047" s="62" t="s">
        <v>25</v>
      </c>
      <c r="C1047" s="61" t="s">
        <v>23</v>
      </c>
      <c r="D1047" s="81">
        <v>44720</v>
      </c>
      <c r="E1047" s="84" t="s">
        <v>2783</v>
      </c>
      <c r="F1047" s="84" t="s">
        <v>381</v>
      </c>
      <c r="G1047" s="83">
        <v>48</v>
      </c>
      <c r="H1047" s="94">
        <v>25.2</v>
      </c>
      <c r="I1047" s="93">
        <v>1209.5999999999999</v>
      </c>
      <c r="J1047" s="58" t="s">
        <v>12</v>
      </c>
      <c r="K1047" s="31" t="s">
        <v>3013</v>
      </c>
    </row>
    <row r="1048" spans="2:11">
      <c r="B1048" s="62" t="s">
        <v>25</v>
      </c>
      <c r="C1048" s="61" t="s">
        <v>23</v>
      </c>
      <c r="D1048" s="81">
        <v>44720</v>
      </c>
      <c r="E1048" s="84" t="s">
        <v>2783</v>
      </c>
      <c r="F1048" s="84" t="s">
        <v>381</v>
      </c>
      <c r="G1048" s="83">
        <v>64</v>
      </c>
      <c r="H1048" s="94">
        <v>25.2</v>
      </c>
      <c r="I1048" s="93">
        <v>1612.8</v>
      </c>
      <c r="J1048" s="58" t="s">
        <v>12</v>
      </c>
      <c r="K1048" s="31" t="s">
        <v>3014</v>
      </c>
    </row>
    <row r="1049" spans="2:11">
      <c r="B1049" s="62" t="s">
        <v>25</v>
      </c>
      <c r="C1049" s="61" t="s">
        <v>23</v>
      </c>
      <c r="D1049" s="81">
        <v>44720</v>
      </c>
      <c r="E1049" s="84" t="s">
        <v>2783</v>
      </c>
      <c r="F1049" s="84" t="s">
        <v>381</v>
      </c>
      <c r="G1049" s="83">
        <v>30</v>
      </c>
      <c r="H1049" s="94">
        <v>25.2</v>
      </c>
      <c r="I1049" s="93">
        <v>756</v>
      </c>
      <c r="J1049" s="58" t="s">
        <v>12</v>
      </c>
      <c r="K1049" s="31" t="s">
        <v>3015</v>
      </c>
    </row>
    <row r="1050" spans="2:11">
      <c r="B1050" s="62" t="s">
        <v>25</v>
      </c>
      <c r="C1050" s="61" t="s">
        <v>23</v>
      </c>
      <c r="D1050" s="81">
        <v>44720</v>
      </c>
      <c r="E1050" s="84" t="s">
        <v>2783</v>
      </c>
      <c r="F1050" s="84" t="s">
        <v>381</v>
      </c>
      <c r="G1050" s="83">
        <v>34</v>
      </c>
      <c r="H1050" s="94">
        <v>25.2</v>
      </c>
      <c r="I1050" s="93">
        <v>856.8</v>
      </c>
      <c r="J1050" s="58" t="s">
        <v>12</v>
      </c>
      <c r="K1050" s="31" t="s">
        <v>3016</v>
      </c>
    </row>
    <row r="1051" spans="2:11">
      <c r="B1051" s="62" t="s">
        <v>25</v>
      </c>
      <c r="C1051" s="61" t="s">
        <v>23</v>
      </c>
      <c r="D1051" s="81">
        <v>44720</v>
      </c>
      <c r="E1051" s="84" t="s">
        <v>2783</v>
      </c>
      <c r="F1051" s="84" t="s">
        <v>381</v>
      </c>
      <c r="G1051" s="83">
        <v>52</v>
      </c>
      <c r="H1051" s="94">
        <v>25.2</v>
      </c>
      <c r="I1051" s="93">
        <v>1310.3999999999999</v>
      </c>
      <c r="J1051" s="58" t="s">
        <v>12</v>
      </c>
      <c r="K1051" s="31" t="s">
        <v>3017</v>
      </c>
    </row>
    <row r="1052" spans="2:11">
      <c r="B1052" s="62" t="s">
        <v>25</v>
      </c>
      <c r="C1052" s="61" t="s">
        <v>23</v>
      </c>
      <c r="D1052" s="81">
        <v>44720</v>
      </c>
      <c r="E1052" s="84" t="s">
        <v>2783</v>
      </c>
      <c r="F1052" s="84" t="s">
        <v>381</v>
      </c>
      <c r="G1052" s="83">
        <v>6</v>
      </c>
      <c r="H1052" s="94">
        <v>25.2</v>
      </c>
      <c r="I1052" s="93">
        <v>151.19999999999999</v>
      </c>
      <c r="J1052" s="58" t="s">
        <v>12</v>
      </c>
      <c r="K1052" s="31" t="s">
        <v>3018</v>
      </c>
    </row>
    <row r="1053" spans="2:11">
      <c r="B1053" s="62" t="s">
        <v>25</v>
      </c>
      <c r="C1053" s="61" t="s">
        <v>23</v>
      </c>
      <c r="D1053" s="81">
        <v>44720</v>
      </c>
      <c r="E1053" s="84" t="s">
        <v>2783</v>
      </c>
      <c r="F1053" s="84" t="s">
        <v>381</v>
      </c>
      <c r="G1053" s="83">
        <v>45</v>
      </c>
      <c r="H1053" s="94">
        <v>25.2</v>
      </c>
      <c r="I1053" s="93">
        <v>1134</v>
      </c>
      <c r="J1053" s="58" t="s">
        <v>12</v>
      </c>
      <c r="K1053" s="31" t="s">
        <v>3019</v>
      </c>
    </row>
    <row r="1054" spans="2:11">
      <c r="B1054" s="62" t="s">
        <v>25</v>
      </c>
      <c r="C1054" s="61" t="s">
        <v>23</v>
      </c>
      <c r="D1054" s="81">
        <v>44720</v>
      </c>
      <c r="E1054" s="84" t="s">
        <v>2783</v>
      </c>
      <c r="F1054" s="84" t="s">
        <v>381</v>
      </c>
      <c r="G1054" s="83">
        <v>54</v>
      </c>
      <c r="H1054" s="94">
        <v>25.2</v>
      </c>
      <c r="I1054" s="93">
        <v>1360.8</v>
      </c>
      <c r="J1054" s="58" t="s">
        <v>12</v>
      </c>
      <c r="K1054" s="31" t="s">
        <v>3020</v>
      </c>
    </row>
    <row r="1055" spans="2:11">
      <c r="B1055" s="62" t="s">
        <v>25</v>
      </c>
      <c r="C1055" s="61" t="s">
        <v>23</v>
      </c>
      <c r="D1055" s="81">
        <v>44720</v>
      </c>
      <c r="E1055" s="84" t="s">
        <v>2783</v>
      </c>
      <c r="F1055" s="84" t="s">
        <v>381</v>
      </c>
      <c r="G1055" s="83">
        <v>52</v>
      </c>
      <c r="H1055" s="94">
        <v>25.2</v>
      </c>
      <c r="I1055" s="93">
        <v>1310.3999999999999</v>
      </c>
      <c r="J1055" s="58" t="s">
        <v>12</v>
      </c>
      <c r="K1055" s="31" t="s">
        <v>3021</v>
      </c>
    </row>
    <row r="1056" spans="2:11">
      <c r="B1056" s="62" t="s">
        <v>25</v>
      </c>
      <c r="C1056" s="61" t="s">
        <v>23</v>
      </c>
      <c r="D1056" s="81">
        <v>44720</v>
      </c>
      <c r="E1056" s="84" t="s">
        <v>2783</v>
      </c>
      <c r="F1056" s="84" t="s">
        <v>381</v>
      </c>
      <c r="G1056" s="83">
        <v>8</v>
      </c>
      <c r="H1056" s="94">
        <v>25.2</v>
      </c>
      <c r="I1056" s="93">
        <v>201.6</v>
      </c>
      <c r="J1056" s="58" t="s">
        <v>12</v>
      </c>
      <c r="K1056" s="31" t="s">
        <v>3022</v>
      </c>
    </row>
    <row r="1057" spans="2:11">
      <c r="B1057" s="62" t="s">
        <v>25</v>
      </c>
      <c r="C1057" s="61" t="s">
        <v>23</v>
      </c>
      <c r="D1057" s="81">
        <v>44720</v>
      </c>
      <c r="E1057" s="84" t="s">
        <v>2783</v>
      </c>
      <c r="F1057" s="84" t="s">
        <v>381</v>
      </c>
      <c r="G1057" s="83">
        <v>43</v>
      </c>
      <c r="H1057" s="94">
        <v>25.2</v>
      </c>
      <c r="I1057" s="93">
        <v>1083.5999999999999</v>
      </c>
      <c r="J1057" s="58" t="s">
        <v>12</v>
      </c>
      <c r="K1057" s="31" t="s">
        <v>3023</v>
      </c>
    </row>
    <row r="1058" spans="2:11">
      <c r="B1058" s="62" t="s">
        <v>25</v>
      </c>
      <c r="C1058" s="61" t="s">
        <v>23</v>
      </c>
      <c r="D1058" s="81">
        <v>44720</v>
      </c>
      <c r="E1058" s="84" t="s">
        <v>2783</v>
      </c>
      <c r="F1058" s="84" t="s">
        <v>381</v>
      </c>
      <c r="G1058" s="83">
        <v>51</v>
      </c>
      <c r="H1058" s="94">
        <v>25.2</v>
      </c>
      <c r="I1058" s="93">
        <v>1285.2</v>
      </c>
      <c r="J1058" s="58" t="s">
        <v>12</v>
      </c>
      <c r="K1058" s="31" t="s">
        <v>3024</v>
      </c>
    </row>
    <row r="1059" spans="2:11">
      <c r="B1059" s="62" t="s">
        <v>25</v>
      </c>
      <c r="C1059" s="61" t="s">
        <v>23</v>
      </c>
      <c r="D1059" s="81">
        <v>44720</v>
      </c>
      <c r="E1059" s="84" t="s">
        <v>3494</v>
      </c>
      <c r="F1059" s="84" t="s">
        <v>381</v>
      </c>
      <c r="G1059" s="83">
        <v>32</v>
      </c>
      <c r="H1059" s="94">
        <v>25.25</v>
      </c>
      <c r="I1059" s="93">
        <v>808</v>
      </c>
      <c r="J1059" s="58" t="s">
        <v>12</v>
      </c>
      <c r="K1059" s="31" t="s">
        <v>3026</v>
      </c>
    </row>
    <row r="1060" spans="2:11">
      <c r="B1060" s="62" t="s">
        <v>25</v>
      </c>
      <c r="C1060" s="61" t="s">
        <v>23</v>
      </c>
      <c r="D1060" s="81">
        <v>44720</v>
      </c>
      <c r="E1060" s="84" t="s">
        <v>3494</v>
      </c>
      <c r="F1060" s="84" t="s">
        <v>381</v>
      </c>
      <c r="G1060" s="83">
        <v>124</v>
      </c>
      <c r="H1060" s="94">
        <v>25.25</v>
      </c>
      <c r="I1060" s="93">
        <v>3131</v>
      </c>
      <c r="J1060" s="58" t="s">
        <v>12</v>
      </c>
      <c r="K1060" s="31" t="s">
        <v>3027</v>
      </c>
    </row>
    <row r="1061" spans="2:11">
      <c r="B1061" s="62" t="s">
        <v>25</v>
      </c>
      <c r="C1061" s="61" t="s">
        <v>23</v>
      </c>
      <c r="D1061" s="81">
        <v>44720</v>
      </c>
      <c r="E1061" s="84" t="s">
        <v>3494</v>
      </c>
      <c r="F1061" s="84" t="s">
        <v>381</v>
      </c>
      <c r="G1061" s="83">
        <v>130</v>
      </c>
      <c r="H1061" s="94">
        <v>25.25</v>
      </c>
      <c r="I1061" s="93">
        <v>3282.5</v>
      </c>
      <c r="J1061" s="58" t="s">
        <v>12</v>
      </c>
      <c r="K1061" s="31" t="s">
        <v>3028</v>
      </c>
    </row>
    <row r="1062" spans="2:11">
      <c r="B1062" s="62" t="s">
        <v>25</v>
      </c>
      <c r="C1062" s="61" t="s">
        <v>23</v>
      </c>
      <c r="D1062" s="81">
        <v>44720</v>
      </c>
      <c r="E1062" s="84" t="s">
        <v>3494</v>
      </c>
      <c r="F1062" s="84" t="s">
        <v>381</v>
      </c>
      <c r="G1062" s="83">
        <v>194</v>
      </c>
      <c r="H1062" s="94">
        <v>25.25</v>
      </c>
      <c r="I1062" s="93">
        <v>4898.5</v>
      </c>
      <c r="J1062" s="58" t="s">
        <v>12</v>
      </c>
      <c r="K1062" s="31" t="s">
        <v>3029</v>
      </c>
    </row>
    <row r="1063" spans="2:11">
      <c r="B1063" s="62" t="s">
        <v>25</v>
      </c>
      <c r="C1063" s="61" t="s">
        <v>23</v>
      </c>
      <c r="D1063" s="81">
        <v>44720</v>
      </c>
      <c r="E1063" s="84" t="s">
        <v>3495</v>
      </c>
      <c r="F1063" s="84" t="s">
        <v>381</v>
      </c>
      <c r="G1063" s="83">
        <v>86</v>
      </c>
      <c r="H1063" s="94">
        <v>25.25</v>
      </c>
      <c r="I1063" s="93">
        <v>2171.5</v>
      </c>
      <c r="J1063" s="58" t="s">
        <v>12</v>
      </c>
      <c r="K1063" s="31" t="s">
        <v>3031</v>
      </c>
    </row>
    <row r="1064" spans="2:11">
      <c r="B1064" s="62" t="s">
        <v>25</v>
      </c>
      <c r="C1064" s="61" t="s">
        <v>23</v>
      </c>
      <c r="D1064" s="81">
        <v>44720</v>
      </c>
      <c r="E1064" s="84" t="s">
        <v>2785</v>
      </c>
      <c r="F1064" s="84" t="s">
        <v>381</v>
      </c>
      <c r="G1064" s="83">
        <v>14</v>
      </c>
      <c r="H1064" s="94">
        <v>25.25</v>
      </c>
      <c r="I1064" s="93">
        <v>353.5</v>
      </c>
      <c r="J1064" s="58" t="s">
        <v>12</v>
      </c>
      <c r="K1064" s="31" t="s">
        <v>3033</v>
      </c>
    </row>
    <row r="1065" spans="2:11">
      <c r="B1065" s="62" t="s">
        <v>25</v>
      </c>
      <c r="C1065" s="61" t="s">
        <v>23</v>
      </c>
      <c r="D1065" s="81">
        <v>44720</v>
      </c>
      <c r="E1065" s="84" t="s">
        <v>2785</v>
      </c>
      <c r="F1065" s="84" t="s">
        <v>381</v>
      </c>
      <c r="G1065" s="83">
        <v>63</v>
      </c>
      <c r="H1065" s="94">
        <v>25.25</v>
      </c>
      <c r="I1065" s="93">
        <v>1590.75</v>
      </c>
      <c r="J1065" s="58" t="s">
        <v>12</v>
      </c>
      <c r="K1065" s="31" t="s">
        <v>3034</v>
      </c>
    </row>
    <row r="1066" spans="2:11">
      <c r="B1066" s="62" t="s">
        <v>25</v>
      </c>
      <c r="C1066" s="61" t="s">
        <v>23</v>
      </c>
      <c r="D1066" s="81">
        <v>44720</v>
      </c>
      <c r="E1066" s="84" t="s">
        <v>2785</v>
      </c>
      <c r="F1066" s="84" t="s">
        <v>381</v>
      </c>
      <c r="G1066" s="83">
        <v>13</v>
      </c>
      <c r="H1066" s="94">
        <v>25.25</v>
      </c>
      <c r="I1066" s="93">
        <v>328.25</v>
      </c>
      <c r="J1066" s="58" t="s">
        <v>12</v>
      </c>
      <c r="K1066" s="31" t="s">
        <v>3035</v>
      </c>
    </row>
    <row r="1067" spans="2:11">
      <c r="B1067" s="62" t="s">
        <v>25</v>
      </c>
      <c r="C1067" s="61" t="s">
        <v>23</v>
      </c>
      <c r="D1067" s="81">
        <v>44720</v>
      </c>
      <c r="E1067" s="84" t="s">
        <v>3496</v>
      </c>
      <c r="F1067" s="84" t="s">
        <v>381</v>
      </c>
      <c r="G1067" s="83">
        <v>24</v>
      </c>
      <c r="H1067" s="94">
        <v>25.25</v>
      </c>
      <c r="I1067" s="93">
        <v>606</v>
      </c>
      <c r="J1067" s="58" t="s">
        <v>12</v>
      </c>
      <c r="K1067" s="31" t="s">
        <v>3037</v>
      </c>
    </row>
    <row r="1068" spans="2:11">
      <c r="B1068" s="62" t="s">
        <v>25</v>
      </c>
      <c r="C1068" s="61" t="s">
        <v>23</v>
      </c>
      <c r="D1068" s="81">
        <v>44720</v>
      </c>
      <c r="E1068" s="84" t="s">
        <v>3496</v>
      </c>
      <c r="F1068" s="84" t="s">
        <v>381</v>
      </c>
      <c r="G1068" s="83">
        <v>52</v>
      </c>
      <c r="H1068" s="94">
        <v>25.25</v>
      </c>
      <c r="I1068" s="93">
        <v>1313</v>
      </c>
      <c r="J1068" s="58" t="s">
        <v>12</v>
      </c>
      <c r="K1068" s="31" t="s">
        <v>3038</v>
      </c>
    </row>
    <row r="1069" spans="2:11">
      <c r="B1069" s="62" t="s">
        <v>25</v>
      </c>
      <c r="C1069" s="61" t="s">
        <v>23</v>
      </c>
      <c r="D1069" s="81">
        <v>44720</v>
      </c>
      <c r="E1069" s="84" t="s">
        <v>2025</v>
      </c>
      <c r="F1069" s="84" t="s">
        <v>381</v>
      </c>
      <c r="G1069" s="83">
        <v>10</v>
      </c>
      <c r="H1069" s="94">
        <v>25.25</v>
      </c>
      <c r="I1069" s="93">
        <v>252.5</v>
      </c>
      <c r="J1069" s="58" t="s">
        <v>12</v>
      </c>
      <c r="K1069" s="31" t="s">
        <v>3040</v>
      </c>
    </row>
    <row r="1070" spans="2:11">
      <c r="B1070" s="62" t="s">
        <v>25</v>
      </c>
      <c r="C1070" s="61" t="s">
        <v>23</v>
      </c>
      <c r="D1070" s="81">
        <v>44720</v>
      </c>
      <c r="E1070" s="84" t="s">
        <v>2025</v>
      </c>
      <c r="F1070" s="84" t="s">
        <v>381</v>
      </c>
      <c r="G1070" s="83">
        <v>47</v>
      </c>
      <c r="H1070" s="94">
        <v>25.25</v>
      </c>
      <c r="I1070" s="93">
        <v>1186.75</v>
      </c>
      <c r="J1070" s="58" t="s">
        <v>12</v>
      </c>
      <c r="K1070" s="31" t="s">
        <v>3041</v>
      </c>
    </row>
    <row r="1071" spans="2:11">
      <c r="B1071" s="62" t="s">
        <v>25</v>
      </c>
      <c r="C1071" s="61" t="s">
        <v>23</v>
      </c>
      <c r="D1071" s="81">
        <v>44720</v>
      </c>
      <c r="E1071" s="84" t="s">
        <v>3497</v>
      </c>
      <c r="F1071" s="84" t="s">
        <v>381</v>
      </c>
      <c r="G1071" s="83">
        <v>29</v>
      </c>
      <c r="H1071" s="94">
        <v>25.25</v>
      </c>
      <c r="I1071" s="93">
        <v>732.25</v>
      </c>
      <c r="J1071" s="58" t="s">
        <v>12</v>
      </c>
      <c r="K1071" s="31" t="s">
        <v>3043</v>
      </c>
    </row>
    <row r="1072" spans="2:11">
      <c r="B1072" s="62" t="s">
        <v>25</v>
      </c>
      <c r="C1072" s="61" t="s">
        <v>23</v>
      </c>
      <c r="D1072" s="81">
        <v>44720</v>
      </c>
      <c r="E1072" s="84" t="s">
        <v>3497</v>
      </c>
      <c r="F1072" s="84" t="s">
        <v>381</v>
      </c>
      <c r="G1072" s="83">
        <v>45</v>
      </c>
      <c r="H1072" s="94">
        <v>25.25</v>
      </c>
      <c r="I1072" s="93">
        <v>1136.25</v>
      </c>
      <c r="J1072" s="58" t="s">
        <v>12</v>
      </c>
      <c r="K1072" s="31" t="s">
        <v>3044</v>
      </c>
    </row>
    <row r="1073" spans="2:11">
      <c r="B1073" s="62" t="s">
        <v>25</v>
      </c>
      <c r="C1073" s="61" t="s">
        <v>23</v>
      </c>
      <c r="D1073" s="81">
        <v>44720</v>
      </c>
      <c r="E1073" s="84" t="s">
        <v>3497</v>
      </c>
      <c r="F1073" s="84" t="s">
        <v>381</v>
      </c>
      <c r="G1073" s="83">
        <v>29</v>
      </c>
      <c r="H1073" s="94">
        <v>25.25</v>
      </c>
      <c r="I1073" s="93">
        <v>732.25</v>
      </c>
      <c r="J1073" s="58" t="s">
        <v>12</v>
      </c>
      <c r="K1073" s="31" t="s">
        <v>3045</v>
      </c>
    </row>
    <row r="1074" spans="2:11">
      <c r="B1074" s="62" t="s">
        <v>25</v>
      </c>
      <c r="C1074" s="61" t="s">
        <v>23</v>
      </c>
      <c r="D1074" s="81">
        <v>44720</v>
      </c>
      <c r="E1074" s="84" t="s">
        <v>3498</v>
      </c>
      <c r="F1074" s="84" t="s">
        <v>381</v>
      </c>
      <c r="G1074" s="83">
        <v>21</v>
      </c>
      <c r="H1074" s="94">
        <v>25.25</v>
      </c>
      <c r="I1074" s="93">
        <v>530.25</v>
      </c>
      <c r="J1074" s="58" t="s">
        <v>12</v>
      </c>
      <c r="K1074" s="31" t="s">
        <v>3047</v>
      </c>
    </row>
    <row r="1075" spans="2:11">
      <c r="B1075" s="62" t="s">
        <v>25</v>
      </c>
      <c r="C1075" s="61" t="s">
        <v>23</v>
      </c>
      <c r="D1075" s="81">
        <v>44720</v>
      </c>
      <c r="E1075" s="84" t="s">
        <v>3498</v>
      </c>
      <c r="F1075" s="84" t="s">
        <v>381</v>
      </c>
      <c r="G1075" s="83">
        <v>35</v>
      </c>
      <c r="H1075" s="94">
        <v>25.25</v>
      </c>
      <c r="I1075" s="93">
        <v>883.75</v>
      </c>
      <c r="J1075" s="58" t="s">
        <v>12</v>
      </c>
      <c r="K1075" s="31" t="s">
        <v>3048</v>
      </c>
    </row>
    <row r="1076" spans="2:11">
      <c r="B1076" s="62" t="s">
        <v>25</v>
      </c>
      <c r="C1076" s="61" t="s">
        <v>23</v>
      </c>
      <c r="D1076" s="81">
        <v>44720</v>
      </c>
      <c r="E1076" s="84" t="s">
        <v>3499</v>
      </c>
      <c r="F1076" s="84" t="s">
        <v>381</v>
      </c>
      <c r="G1076" s="83">
        <v>56</v>
      </c>
      <c r="H1076" s="94">
        <v>25.25</v>
      </c>
      <c r="I1076" s="93">
        <v>1414</v>
      </c>
      <c r="J1076" s="58" t="s">
        <v>12</v>
      </c>
      <c r="K1076" s="31" t="s">
        <v>3050</v>
      </c>
    </row>
    <row r="1077" spans="2:11">
      <c r="B1077" s="62" t="s">
        <v>25</v>
      </c>
      <c r="C1077" s="61" t="s">
        <v>23</v>
      </c>
      <c r="D1077" s="81">
        <v>44720</v>
      </c>
      <c r="E1077" s="84" t="s">
        <v>3500</v>
      </c>
      <c r="F1077" s="84" t="s">
        <v>381</v>
      </c>
      <c r="G1077" s="83">
        <v>7</v>
      </c>
      <c r="H1077" s="94">
        <v>25.25</v>
      </c>
      <c r="I1077" s="93">
        <v>176.75</v>
      </c>
      <c r="J1077" s="58" t="s">
        <v>12</v>
      </c>
      <c r="K1077" s="31" t="s">
        <v>3052</v>
      </c>
    </row>
    <row r="1078" spans="2:11">
      <c r="B1078" s="62" t="s">
        <v>25</v>
      </c>
      <c r="C1078" s="61" t="s">
        <v>23</v>
      </c>
      <c r="D1078" s="81">
        <v>44720</v>
      </c>
      <c r="E1078" s="84" t="s">
        <v>3500</v>
      </c>
      <c r="F1078" s="84" t="s">
        <v>381</v>
      </c>
      <c r="G1078" s="83">
        <v>84</v>
      </c>
      <c r="H1078" s="94">
        <v>25.25</v>
      </c>
      <c r="I1078" s="93">
        <v>2121</v>
      </c>
      <c r="J1078" s="58" t="s">
        <v>12</v>
      </c>
      <c r="K1078" s="31" t="s">
        <v>3053</v>
      </c>
    </row>
    <row r="1079" spans="2:11">
      <c r="B1079" s="62" t="s">
        <v>25</v>
      </c>
      <c r="C1079" s="61" t="s">
        <v>23</v>
      </c>
      <c r="D1079" s="81">
        <v>44720</v>
      </c>
      <c r="E1079" s="84" t="s">
        <v>3501</v>
      </c>
      <c r="F1079" s="84" t="s">
        <v>381</v>
      </c>
      <c r="G1079" s="83">
        <v>90</v>
      </c>
      <c r="H1079" s="94">
        <v>25.25</v>
      </c>
      <c r="I1079" s="93">
        <v>2272.5</v>
      </c>
      <c r="J1079" s="58" t="s">
        <v>12</v>
      </c>
      <c r="K1079" s="31" t="s">
        <v>3055</v>
      </c>
    </row>
    <row r="1080" spans="2:11">
      <c r="B1080" s="62" t="s">
        <v>25</v>
      </c>
      <c r="C1080" s="61" t="s">
        <v>23</v>
      </c>
      <c r="D1080" s="81">
        <v>44720</v>
      </c>
      <c r="E1080" s="84" t="s">
        <v>3502</v>
      </c>
      <c r="F1080" s="84" t="s">
        <v>381</v>
      </c>
      <c r="G1080" s="83">
        <v>60</v>
      </c>
      <c r="H1080" s="94">
        <v>25.25</v>
      </c>
      <c r="I1080" s="93">
        <v>1515</v>
      </c>
      <c r="J1080" s="58" t="s">
        <v>12</v>
      </c>
      <c r="K1080" s="31" t="s">
        <v>3057</v>
      </c>
    </row>
    <row r="1081" spans="2:11">
      <c r="B1081" s="62" t="s">
        <v>25</v>
      </c>
      <c r="C1081" s="61" t="s">
        <v>23</v>
      </c>
      <c r="D1081" s="81">
        <v>44720</v>
      </c>
      <c r="E1081" s="84" t="s">
        <v>3503</v>
      </c>
      <c r="F1081" s="84" t="s">
        <v>381</v>
      </c>
      <c r="G1081" s="83">
        <v>58</v>
      </c>
      <c r="H1081" s="94">
        <v>25.25</v>
      </c>
      <c r="I1081" s="93">
        <v>1464.5</v>
      </c>
      <c r="J1081" s="58" t="s">
        <v>12</v>
      </c>
      <c r="K1081" s="31" t="s">
        <v>3059</v>
      </c>
    </row>
    <row r="1082" spans="2:11">
      <c r="B1082" s="62" t="s">
        <v>25</v>
      </c>
      <c r="C1082" s="61" t="s">
        <v>23</v>
      </c>
      <c r="D1082" s="81">
        <v>44720</v>
      </c>
      <c r="E1082" s="84" t="s">
        <v>3503</v>
      </c>
      <c r="F1082" s="84" t="s">
        <v>381</v>
      </c>
      <c r="G1082" s="83">
        <v>29</v>
      </c>
      <c r="H1082" s="94">
        <v>25.25</v>
      </c>
      <c r="I1082" s="93">
        <v>732.25</v>
      </c>
      <c r="J1082" s="58" t="s">
        <v>12</v>
      </c>
      <c r="K1082" s="31" t="s">
        <v>3060</v>
      </c>
    </row>
    <row r="1083" spans="2:11">
      <c r="B1083" s="62" t="s">
        <v>25</v>
      </c>
      <c r="C1083" s="61" t="s">
        <v>23</v>
      </c>
      <c r="D1083" s="81">
        <v>44720</v>
      </c>
      <c r="E1083" s="84" t="s">
        <v>3504</v>
      </c>
      <c r="F1083" s="84" t="s">
        <v>381</v>
      </c>
      <c r="G1083" s="83">
        <v>64</v>
      </c>
      <c r="H1083" s="94">
        <v>25.25</v>
      </c>
      <c r="I1083" s="93">
        <v>1616</v>
      </c>
      <c r="J1083" s="58" t="s">
        <v>12</v>
      </c>
      <c r="K1083" s="31" t="s">
        <v>3062</v>
      </c>
    </row>
    <row r="1084" spans="2:11">
      <c r="B1084" s="62" t="s">
        <v>25</v>
      </c>
      <c r="C1084" s="61" t="s">
        <v>23</v>
      </c>
      <c r="D1084" s="81">
        <v>44720</v>
      </c>
      <c r="E1084" s="84" t="s">
        <v>3505</v>
      </c>
      <c r="F1084" s="84" t="s">
        <v>381</v>
      </c>
      <c r="G1084" s="83">
        <v>48</v>
      </c>
      <c r="H1084" s="94">
        <v>25.25</v>
      </c>
      <c r="I1084" s="93">
        <v>1212</v>
      </c>
      <c r="J1084" s="58" t="s">
        <v>12</v>
      </c>
      <c r="K1084" s="31" t="s">
        <v>3064</v>
      </c>
    </row>
    <row r="1085" spans="2:11">
      <c r="B1085" s="62" t="s">
        <v>25</v>
      </c>
      <c r="C1085" s="61" t="s">
        <v>23</v>
      </c>
      <c r="D1085" s="81">
        <v>44720</v>
      </c>
      <c r="E1085" s="84" t="s">
        <v>3505</v>
      </c>
      <c r="F1085" s="84" t="s">
        <v>381</v>
      </c>
      <c r="G1085" s="83">
        <v>29</v>
      </c>
      <c r="H1085" s="94">
        <v>25.25</v>
      </c>
      <c r="I1085" s="93">
        <v>732.25</v>
      </c>
      <c r="J1085" s="58" t="s">
        <v>12</v>
      </c>
      <c r="K1085" s="31" t="s">
        <v>3065</v>
      </c>
    </row>
    <row r="1086" spans="2:11">
      <c r="B1086" s="62" t="s">
        <v>25</v>
      </c>
      <c r="C1086" s="61" t="s">
        <v>23</v>
      </c>
      <c r="D1086" s="81">
        <v>44720</v>
      </c>
      <c r="E1086" s="84" t="s">
        <v>3506</v>
      </c>
      <c r="F1086" s="84" t="s">
        <v>381</v>
      </c>
      <c r="G1086" s="83">
        <v>57</v>
      </c>
      <c r="H1086" s="94">
        <v>25.25</v>
      </c>
      <c r="I1086" s="93">
        <v>1439.25</v>
      </c>
      <c r="J1086" s="58" t="s">
        <v>12</v>
      </c>
      <c r="K1086" s="31" t="s">
        <v>3067</v>
      </c>
    </row>
    <row r="1087" spans="2:11">
      <c r="B1087" s="62" t="s">
        <v>25</v>
      </c>
      <c r="C1087" s="61" t="s">
        <v>23</v>
      </c>
      <c r="D1087" s="81">
        <v>44720</v>
      </c>
      <c r="E1087" s="84" t="s">
        <v>3506</v>
      </c>
      <c r="F1087" s="84" t="s">
        <v>381</v>
      </c>
      <c r="G1087" s="83">
        <v>6</v>
      </c>
      <c r="H1087" s="94">
        <v>25.25</v>
      </c>
      <c r="I1087" s="93">
        <v>151.5</v>
      </c>
      <c r="J1087" s="58" t="s">
        <v>12</v>
      </c>
      <c r="K1087" s="31" t="s">
        <v>3068</v>
      </c>
    </row>
    <row r="1088" spans="2:11">
      <c r="B1088" s="226" t="s">
        <v>25</v>
      </c>
      <c r="C1088" s="227" t="s">
        <v>23</v>
      </c>
      <c r="D1088" s="81">
        <v>44720</v>
      </c>
      <c r="E1088" s="84" t="s">
        <v>3507</v>
      </c>
      <c r="F1088" s="84" t="s">
        <v>381</v>
      </c>
      <c r="G1088" s="83">
        <v>2</v>
      </c>
      <c r="H1088" s="94">
        <v>25.25</v>
      </c>
      <c r="I1088" s="93">
        <v>50.5</v>
      </c>
      <c r="J1088" s="58" t="s">
        <v>12</v>
      </c>
      <c r="K1088" s="31" t="s">
        <v>3070</v>
      </c>
    </row>
    <row r="1089" spans="2:11">
      <c r="B1089" s="226" t="s">
        <v>25</v>
      </c>
      <c r="C1089" s="227" t="s">
        <v>102</v>
      </c>
      <c r="D1089" s="81">
        <v>44720</v>
      </c>
      <c r="E1089" s="84" t="s">
        <v>3507</v>
      </c>
      <c r="F1089" s="84" t="s">
        <v>381</v>
      </c>
      <c r="G1089" s="83">
        <v>25</v>
      </c>
      <c r="H1089" s="94">
        <v>25.25</v>
      </c>
      <c r="I1089" s="93">
        <v>631.25</v>
      </c>
      <c r="J1089" s="58" t="s">
        <v>12</v>
      </c>
      <c r="K1089" s="31" t="s">
        <v>3071</v>
      </c>
    </row>
    <row r="1090" spans="2:11">
      <c r="B1090" s="226" t="s">
        <v>25</v>
      </c>
      <c r="C1090" s="227" t="s">
        <v>103</v>
      </c>
      <c r="D1090" s="81">
        <v>44720</v>
      </c>
      <c r="E1090" s="84" t="s">
        <v>3507</v>
      </c>
      <c r="F1090" s="84" t="s">
        <v>381</v>
      </c>
      <c r="G1090" s="83">
        <v>36</v>
      </c>
      <c r="H1090" s="94">
        <v>25.25</v>
      </c>
      <c r="I1090" s="93">
        <v>909</v>
      </c>
      <c r="J1090" s="58" t="s">
        <v>12</v>
      </c>
      <c r="K1090" s="31" t="s">
        <v>3072</v>
      </c>
    </row>
    <row r="1091" spans="2:11">
      <c r="B1091" s="226" t="s">
        <v>25</v>
      </c>
      <c r="C1091" s="227" t="s">
        <v>104</v>
      </c>
      <c r="D1091" s="81">
        <v>44720</v>
      </c>
      <c r="E1091" s="84" t="s">
        <v>3508</v>
      </c>
      <c r="F1091" s="84" t="s">
        <v>381</v>
      </c>
      <c r="G1091" s="83">
        <v>63</v>
      </c>
      <c r="H1091" s="94">
        <v>25.25</v>
      </c>
      <c r="I1091" s="93">
        <v>1590.75</v>
      </c>
      <c r="J1091" s="58" t="s">
        <v>12</v>
      </c>
      <c r="K1091" s="31" t="s">
        <v>3074</v>
      </c>
    </row>
    <row r="1092" spans="2:11">
      <c r="B1092" s="226" t="s">
        <v>25</v>
      </c>
      <c r="C1092" s="227" t="s">
        <v>105</v>
      </c>
      <c r="D1092" s="81">
        <v>44720</v>
      </c>
      <c r="E1092" s="84" t="s">
        <v>3509</v>
      </c>
      <c r="F1092" s="84" t="s">
        <v>381</v>
      </c>
      <c r="G1092" s="83">
        <v>56</v>
      </c>
      <c r="H1092" s="94">
        <v>25.3</v>
      </c>
      <c r="I1092" s="93">
        <v>1416.8</v>
      </c>
      <c r="J1092" s="58" t="s">
        <v>12</v>
      </c>
      <c r="K1092" s="31" t="s">
        <v>3076</v>
      </c>
    </row>
    <row r="1093" spans="2:11">
      <c r="B1093" s="226" t="s">
        <v>25</v>
      </c>
      <c r="C1093" s="227" t="s">
        <v>106</v>
      </c>
      <c r="D1093" s="81">
        <v>44720</v>
      </c>
      <c r="E1093" s="84" t="s">
        <v>3510</v>
      </c>
      <c r="F1093" s="84" t="s">
        <v>381</v>
      </c>
      <c r="G1093" s="83">
        <v>108</v>
      </c>
      <c r="H1093" s="94">
        <v>25.3</v>
      </c>
      <c r="I1093" s="93">
        <v>2732.4</v>
      </c>
      <c r="J1093" s="58" t="s">
        <v>12</v>
      </c>
      <c r="K1093" s="31" t="s">
        <v>3078</v>
      </c>
    </row>
    <row r="1094" spans="2:11">
      <c r="B1094" s="226" t="s">
        <v>25</v>
      </c>
      <c r="C1094" s="227" t="s">
        <v>107</v>
      </c>
      <c r="D1094" s="81">
        <v>44720</v>
      </c>
      <c r="E1094" s="84" t="s">
        <v>3511</v>
      </c>
      <c r="F1094" s="84" t="s">
        <v>381</v>
      </c>
      <c r="G1094" s="83">
        <v>30</v>
      </c>
      <c r="H1094" s="94">
        <v>25.3</v>
      </c>
      <c r="I1094" s="93">
        <v>759</v>
      </c>
      <c r="J1094" s="58" t="s">
        <v>12</v>
      </c>
      <c r="K1094" s="31" t="s">
        <v>3080</v>
      </c>
    </row>
    <row r="1095" spans="2:11">
      <c r="B1095" s="226" t="s">
        <v>25</v>
      </c>
      <c r="C1095" s="227" t="s">
        <v>108</v>
      </c>
      <c r="D1095" s="81">
        <v>44720</v>
      </c>
      <c r="E1095" s="84" t="s">
        <v>3511</v>
      </c>
      <c r="F1095" s="84" t="s">
        <v>381</v>
      </c>
      <c r="G1095" s="83">
        <v>47</v>
      </c>
      <c r="H1095" s="94">
        <v>25.3</v>
      </c>
      <c r="I1095" s="93">
        <v>1189.1000000000001</v>
      </c>
      <c r="J1095" s="58" t="s">
        <v>12</v>
      </c>
      <c r="K1095" s="31" t="s">
        <v>3081</v>
      </c>
    </row>
    <row r="1096" spans="2:11">
      <c r="B1096" s="226" t="s">
        <v>25</v>
      </c>
      <c r="C1096" s="227" t="s">
        <v>109</v>
      </c>
      <c r="D1096" s="81">
        <v>44720</v>
      </c>
      <c r="E1096" s="84" t="s">
        <v>3512</v>
      </c>
      <c r="F1096" s="84" t="s">
        <v>381</v>
      </c>
      <c r="G1096" s="83">
        <v>40</v>
      </c>
      <c r="H1096" s="94">
        <v>25.3</v>
      </c>
      <c r="I1096" s="93">
        <v>1012</v>
      </c>
      <c r="J1096" s="58" t="s">
        <v>12</v>
      </c>
      <c r="K1096" s="31" t="s">
        <v>3083</v>
      </c>
    </row>
    <row r="1097" spans="2:11">
      <c r="B1097" s="226" t="s">
        <v>25</v>
      </c>
      <c r="C1097" s="227" t="s">
        <v>110</v>
      </c>
      <c r="D1097" s="81">
        <v>44720</v>
      </c>
      <c r="E1097" s="84" t="s">
        <v>3512</v>
      </c>
      <c r="F1097" s="84" t="s">
        <v>381</v>
      </c>
      <c r="G1097" s="83">
        <v>71</v>
      </c>
      <c r="H1097" s="94">
        <v>25.3</v>
      </c>
      <c r="I1097" s="93">
        <v>1796.3</v>
      </c>
      <c r="J1097" s="58" t="s">
        <v>12</v>
      </c>
      <c r="K1097" s="31" t="s">
        <v>3084</v>
      </c>
    </row>
    <row r="1098" spans="2:11">
      <c r="B1098" s="226" t="s">
        <v>25</v>
      </c>
      <c r="C1098" s="227" t="s">
        <v>111</v>
      </c>
      <c r="D1098" s="81">
        <v>44720</v>
      </c>
      <c r="E1098" s="84" t="s">
        <v>3513</v>
      </c>
      <c r="F1098" s="84" t="s">
        <v>381</v>
      </c>
      <c r="G1098" s="83">
        <v>57</v>
      </c>
      <c r="H1098" s="94">
        <v>25.3</v>
      </c>
      <c r="I1098" s="93">
        <v>1442.1000000000001</v>
      </c>
      <c r="J1098" s="58" t="s">
        <v>12</v>
      </c>
      <c r="K1098" s="31" t="s">
        <v>3086</v>
      </c>
    </row>
    <row r="1099" spans="2:11">
      <c r="B1099" s="226" t="s">
        <v>25</v>
      </c>
      <c r="C1099" s="227" t="s">
        <v>112</v>
      </c>
      <c r="D1099" s="81">
        <v>44720</v>
      </c>
      <c r="E1099" s="84" t="s">
        <v>3514</v>
      </c>
      <c r="F1099" s="84" t="s">
        <v>381</v>
      </c>
      <c r="G1099" s="83">
        <v>42</v>
      </c>
      <c r="H1099" s="94">
        <v>25.3</v>
      </c>
      <c r="I1099" s="93">
        <v>1062.6000000000001</v>
      </c>
      <c r="J1099" s="58" t="s">
        <v>12</v>
      </c>
      <c r="K1099" s="31" t="s">
        <v>3088</v>
      </c>
    </row>
    <row r="1100" spans="2:11">
      <c r="B1100" s="226" t="s">
        <v>25</v>
      </c>
      <c r="C1100" s="227" t="s">
        <v>113</v>
      </c>
      <c r="D1100" s="81">
        <v>44720</v>
      </c>
      <c r="E1100" s="84" t="s">
        <v>3514</v>
      </c>
      <c r="F1100" s="84" t="s">
        <v>381</v>
      </c>
      <c r="G1100" s="83">
        <v>39</v>
      </c>
      <c r="H1100" s="94">
        <v>25.3</v>
      </c>
      <c r="I1100" s="93">
        <v>986.7</v>
      </c>
      <c r="J1100" s="58" t="s">
        <v>12</v>
      </c>
      <c r="K1100" s="31" t="s">
        <v>3089</v>
      </c>
    </row>
    <row r="1101" spans="2:11">
      <c r="B1101" s="226" t="s">
        <v>25</v>
      </c>
      <c r="C1101" s="227" t="s">
        <v>114</v>
      </c>
      <c r="D1101" s="81">
        <v>44720</v>
      </c>
      <c r="E1101" s="84" t="s">
        <v>3514</v>
      </c>
      <c r="F1101" s="84" t="s">
        <v>381</v>
      </c>
      <c r="G1101" s="83">
        <v>1</v>
      </c>
      <c r="H1101" s="94">
        <v>25.3</v>
      </c>
      <c r="I1101" s="93">
        <v>25.3</v>
      </c>
      <c r="J1101" s="58" t="s">
        <v>12</v>
      </c>
      <c r="K1101" s="31" t="s">
        <v>3090</v>
      </c>
    </row>
    <row r="1102" spans="2:11">
      <c r="B1102" s="226" t="s">
        <v>25</v>
      </c>
      <c r="C1102" s="227" t="s">
        <v>115</v>
      </c>
      <c r="D1102" s="81">
        <v>44720</v>
      </c>
      <c r="E1102" s="84" t="s">
        <v>3514</v>
      </c>
      <c r="F1102" s="84" t="s">
        <v>381</v>
      </c>
      <c r="G1102" s="83">
        <v>14</v>
      </c>
      <c r="H1102" s="94">
        <v>25.3</v>
      </c>
      <c r="I1102" s="93">
        <v>354.2</v>
      </c>
      <c r="J1102" s="58" t="s">
        <v>12</v>
      </c>
      <c r="K1102" s="31" t="s">
        <v>3091</v>
      </c>
    </row>
    <row r="1103" spans="2:11">
      <c r="B1103" s="226" t="s">
        <v>25</v>
      </c>
      <c r="C1103" s="227" t="s">
        <v>116</v>
      </c>
      <c r="D1103" s="81">
        <v>44720</v>
      </c>
      <c r="E1103" s="84" t="s">
        <v>2793</v>
      </c>
      <c r="F1103" s="84" t="s">
        <v>381</v>
      </c>
      <c r="G1103" s="83">
        <v>1260</v>
      </c>
      <c r="H1103" s="94">
        <v>25.25</v>
      </c>
      <c r="I1103" s="93">
        <v>31815</v>
      </c>
      <c r="J1103" s="58" t="s">
        <v>12</v>
      </c>
      <c r="K1103" s="31" t="s">
        <v>3093</v>
      </c>
    </row>
    <row r="1104" spans="2:11">
      <c r="B1104" s="226" t="s">
        <v>25</v>
      </c>
      <c r="C1104" s="227" t="s">
        <v>117</v>
      </c>
      <c r="D1104" s="81">
        <v>44720</v>
      </c>
      <c r="E1104" s="84" t="s">
        <v>2793</v>
      </c>
      <c r="F1104" s="84" t="s">
        <v>381</v>
      </c>
      <c r="G1104" s="83">
        <v>59</v>
      </c>
      <c r="H1104" s="94">
        <v>25.25</v>
      </c>
      <c r="I1104" s="93">
        <v>1489.75</v>
      </c>
      <c r="J1104" s="58" t="s">
        <v>12</v>
      </c>
      <c r="K1104" s="31" t="s">
        <v>3095</v>
      </c>
    </row>
    <row r="1105" spans="2:11">
      <c r="B1105" s="226" t="s">
        <v>25</v>
      </c>
      <c r="C1105" s="227" t="s">
        <v>118</v>
      </c>
      <c r="D1105" s="81">
        <v>44720</v>
      </c>
      <c r="E1105" s="84" t="s">
        <v>2793</v>
      </c>
      <c r="F1105" s="84" t="s">
        <v>381</v>
      </c>
      <c r="G1105" s="83">
        <v>58</v>
      </c>
      <c r="H1105" s="94">
        <v>25.25</v>
      </c>
      <c r="I1105" s="93">
        <v>1464.5</v>
      </c>
      <c r="J1105" s="58" t="s">
        <v>12</v>
      </c>
      <c r="K1105" s="31" t="s">
        <v>3096</v>
      </c>
    </row>
    <row r="1106" spans="2:11">
      <c r="B1106" s="226" t="s">
        <v>25</v>
      </c>
      <c r="C1106" s="227" t="s">
        <v>119</v>
      </c>
      <c r="D1106" s="81">
        <v>44720</v>
      </c>
      <c r="E1106" s="84" t="s">
        <v>2793</v>
      </c>
      <c r="F1106" s="84" t="s">
        <v>381</v>
      </c>
      <c r="G1106" s="83">
        <v>59</v>
      </c>
      <c r="H1106" s="94">
        <v>25.25</v>
      </c>
      <c r="I1106" s="93">
        <v>1489.75</v>
      </c>
      <c r="J1106" s="58" t="s">
        <v>12</v>
      </c>
      <c r="K1106" s="31" t="s">
        <v>3097</v>
      </c>
    </row>
    <row r="1107" spans="2:11">
      <c r="B1107" s="226" t="s">
        <v>25</v>
      </c>
      <c r="C1107" s="227" t="s">
        <v>120</v>
      </c>
      <c r="D1107" s="81">
        <v>44720</v>
      </c>
      <c r="E1107" s="84" t="s">
        <v>2793</v>
      </c>
      <c r="F1107" s="84" t="s">
        <v>381</v>
      </c>
      <c r="G1107" s="83">
        <v>52</v>
      </c>
      <c r="H1107" s="94">
        <v>25.25</v>
      </c>
      <c r="I1107" s="93">
        <v>1313</v>
      </c>
      <c r="J1107" s="58" t="s">
        <v>12</v>
      </c>
      <c r="K1107" s="31" t="s">
        <v>3098</v>
      </c>
    </row>
    <row r="1108" spans="2:11">
      <c r="B1108" s="226" t="s">
        <v>25</v>
      </c>
      <c r="C1108" s="227" t="s">
        <v>121</v>
      </c>
      <c r="D1108" s="81">
        <v>44720</v>
      </c>
      <c r="E1108" s="84" t="s">
        <v>2793</v>
      </c>
      <c r="F1108" s="84" t="s">
        <v>381</v>
      </c>
      <c r="G1108" s="83">
        <v>52</v>
      </c>
      <c r="H1108" s="94">
        <v>25.25</v>
      </c>
      <c r="I1108" s="93">
        <v>1313</v>
      </c>
      <c r="J1108" s="58" t="s">
        <v>12</v>
      </c>
      <c r="K1108" s="31" t="s">
        <v>3099</v>
      </c>
    </row>
    <row r="1109" spans="2:11">
      <c r="B1109" s="226" t="s">
        <v>25</v>
      </c>
      <c r="C1109" s="227" t="s">
        <v>122</v>
      </c>
      <c r="D1109" s="81">
        <v>44720</v>
      </c>
      <c r="E1109" s="84" t="s">
        <v>2793</v>
      </c>
      <c r="F1109" s="84" t="s">
        <v>381</v>
      </c>
      <c r="G1109" s="83">
        <v>54</v>
      </c>
      <c r="H1109" s="94">
        <v>25.25</v>
      </c>
      <c r="I1109" s="93">
        <v>1363.5</v>
      </c>
      <c r="J1109" s="58" t="s">
        <v>12</v>
      </c>
      <c r="K1109" s="31" t="s">
        <v>3100</v>
      </c>
    </row>
    <row r="1110" spans="2:11">
      <c r="B1110" s="226" t="s">
        <v>25</v>
      </c>
      <c r="C1110" s="227" t="s">
        <v>123</v>
      </c>
      <c r="D1110" s="81">
        <v>44720</v>
      </c>
      <c r="E1110" s="84" t="s">
        <v>2793</v>
      </c>
      <c r="F1110" s="84" t="s">
        <v>381</v>
      </c>
      <c r="G1110" s="83">
        <v>52</v>
      </c>
      <c r="H1110" s="94">
        <v>25.25</v>
      </c>
      <c r="I1110" s="93">
        <v>1313</v>
      </c>
      <c r="J1110" s="58" t="s">
        <v>12</v>
      </c>
      <c r="K1110" s="31" t="s">
        <v>3101</v>
      </c>
    </row>
    <row r="1111" spans="2:11">
      <c r="B1111" s="226" t="s">
        <v>25</v>
      </c>
      <c r="C1111" s="227" t="s">
        <v>124</v>
      </c>
      <c r="D1111" s="81">
        <v>44720</v>
      </c>
      <c r="E1111" s="84" t="s">
        <v>3515</v>
      </c>
      <c r="F1111" s="84" t="s">
        <v>381</v>
      </c>
      <c r="G1111" s="83">
        <v>84</v>
      </c>
      <c r="H1111" s="94">
        <v>25.25</v>
      </c>
      <c r="I1111" s="93">
        <v>2121</v>
      </c>
      <c r="J1111" s="58" t="s">
        <v>12</v>
      </c>
      <c r="K1111" s="31" t="s">
        <v>3103</v>
      </c>
    </row>
    <row r="1112" spans="2:11">
      <c r="B1112" s="226" t="s">
        <v>25</v>
      </c>
      <c r="C1112" s="227" t="s">
        <v>125</v>
      </c>
      <c r="D1112" s="81">
        <v>44720</v>
      </c>
      <c r="E1112" s="84" t="s">
        <v>3516</v>
      </c>
      <c r="F1112" s="84" t="s">
        <v>381</v>
      </c>
      <c r="G1112" s="83">
        <v>53</v>
      </c>
      <c r="H1112" s="94">
        <v>25.25</v>
      </c>
      <c r="I1112" s="93">
        <v>1338.25</v>
      </c>
      <c r="J1112" s="58" t="s">
        <v>12</v>
      </c>
      <c r="K1112" s="31" t="s">
        <v>3105</v>
      </c>
    </row>
    <row r="1113" spans="2:11">
      <c r="B1113" s="226" t="s">
        <v>25</v>
      </c>
      <c r="C1113" s="227" t="s">
        <v>126</v>
      </c>
      <c r="D1113" s="81">
        <v>44720</v>
      </c>
      <c r="E1113" s="84" t="s">
        <v>3517</v>
      </c>
      <c r="F1113" s="84" t="s">
        <v>381</v>
      </c>
      <c r="G1113" s="83">
        <v>106</v>
      </c>
      <c r="H1113" s="94">
        <v>25.25</v>
      </c>
      <c r="I1113" s="93">
        <v>2676.5</v>
      </c>
      <c r="J1113" s="58" t="s">
        <v>12</v>
      </c>
      <c r="K1113" s="31" t="s">
        <v>3107</v>
      </c>
    </row>
    <row r="1114" spans="2:11">
      <c r="B1114" s="226" t="s">
        <v>25</v>
      </c>
      <c r="C1114" s="227" t="s">
        <v>127</v>
      </c>
      <c r="D1114" s="81">
        <v>44720</v>
      </c>
      <c r="E1114" s="84" t="s">
        <v>3517</v>
      </c>
      <c r="F1114" s="84" t="s">
        <v>381</v>
      </c>
      <c r="G1114" s="83">
        <v>57</v>
      </c>
      <c r="H1114" s="94">
        <v>25.25</v>
      </c>
      <c r="I1114" s="93">
        <v>1439.25</v>
      </c>
      <c r="J1114" s="58" t="s">
        <v>12</v>
      </c>
      <c r="K1114" s="31" t="s">
        <v>3108</v>
      </c>
    </row>
    <row r="1115" spans="2:11">
      <c r="B1115" s="226" t="s">
        <v>25</v>
      </c>
      <c r="C1115" s="227" t="s">
        <v>128</v>
      </c>
      <c r="D1115" s="81">
        <v>44720</v>
      </c>
      <c r="E1115" s="84" t="s">
        <v>3517</v>
      </c>
      <c r="F1115" s="84" t="s">
        <v>381</v>
      </c>
      <c r="G1115" s="83">
        <v>58</v>
      </c>
      <c r="H1115" s="94">
        <v>25.25</v>
      </c>
      <c r="I1115" s="93">
        <v>1464.5</v>
      </c>
      <c r="J1115" s="58" t="s">
        <v>12</v>
      </c>
      <c r="K1115" s="31" t="s">
        <v>3109</v>
      </c>
    </row>
    <row r="1116" spans="2:11">
      <c r="B1116" s="226" t="s">
        <v>25</v>
      </c>
      <c r="C1116" s="227" t="s">
        <v>129</v>
      </c>
      <c r="D1116" s="81">
        <v>44720</v>
      </c>
      <c r="E1116" s="84" t="s">
        <v>3517</v>
      </c>
      <c r="F1116" s="84" t="s">
        <v>381</v>
      </c>
      <c r="G1116" s="83">
        <v>57</v>
      </c>
      <c r="H1116" s="94">
        <v>25.25</v>
      </c>
      <c r="I1116" s="93">
        <v>1439.25</v>
      </c>
      <c r="J1116" s="58" t="s">
        <v>12</v>
      </c>
      <c r="K1116" s="31" t="s">
        <v>3110</v>
      </c>
    </row>
    <row r="1117" spans="2:11">
      <c r="B1117" s="226" t="s">
        <v>25</v>
      </c>
      <c r="C1117" s="227" t="s">
        <v>130</v>
      </c>
      <c r="D1117" s="81">
        <v>44720</v>
      </c>
      <c r="E1117" s="84" t="s">
        <v>3517</v>
      </c>
      <c r="F1117" s="84" t="s">
        <v>381</v>
      </c>
      <c r="G1117" s="83">
        <v>57</v>
      </c>
      <c r="H1117" s="94">
        <v>25.25</v>
      </c>
      <c r="I1117" s="93">
        <v>1439.25</v>
      </c>
      <c r="J1117" s="58" t="s">
        <v>12</v>
      </c>
      <c r="K1117" s="31" t="s">
        <v>3111</v>
      </c>
    </row>
    <row r="1118" spans="2:11">
      <c r="B1118" s="226" t="s">
        <v>25</v>
      </c>
      <c r="C1118" s="227" t="s">
        <v>131</v>
      </c>
      <c r="D1118" s="81">
        <v>44720</v>
      </c>
      <c r="E1118" s="84" t="s">
        <v>3517</v>
      </c>
      <c r="F1118" s="84" t="s">
        <v>381</v>
      </c>
      <c r="G1118" s="83">
        <v>58</v>
      </c>
      <c r="H1118" s="94">
        <v>25.25</v>
      </c>
      <c r="I1118" s="93">
        <v>1464.5</v>
      </c>
      <c r="J1118" s="58" t="s">
        <v>12</v>
      </c>
      <c r="K1118" s="31" t="s">
        <v>3112</v>
      </c>
    </row>
    <row r="1119" spans="2:11">
      <c r="B1119" s="226" t="s">
        <v>25</v>
      </c>
      <c r="C1119" s="227" t="s">
        <v>132</v>
      </c>
      <c r="D1119" s="81">
        <v>44720</v>
      </c>
      <c r="E1119" s="84" t="s">
        <v>3517</v>
      </c>
      <c r="F1119" s="84" t="s">
        <v>381</v>
      </c>
      <c r="G1119" s="83">
        <v>57</v>
      </c>
      <c r="H1119" s="94">
        <v>25.25</v>
      </c>
      <c r="I1119" s="93">
        <v>1439.25</v>
      </c>
      <c r="J1119" s="58" t="s">
        <v>12</v>
      </c>
      <c r="K1119" s="31" t="s">
        <v>3113</v>
      </c>
    </row>
    <row r="1120" spans="2:11">
      <c r="B1120" s="226" t="s">
        <v>25</v>
      </c>
      <c r="C1120" s="227" t="s">
        <v>133</v>
      </c>
      <c r="D1120" s="81">
        <v>44720</v>
      </c>
      <c r="E1120" s="84" t="s">
        <v>3518</v>
      </c>
      <c r="F1120" s="84" t="s">
        <v>381</v>
      </c>
      <c r="G1120" s="83">
        <v>62</v>
      </c>
      <c r="H1120" s="94">
        <v>25.25</v>
      </c>
      <c r="I1120" s="93">
        <v>1565.5</v>
      </c>
      <c r="J1120" s="58" t="s">
        <v>12</v>
      </c>
      <c r="K1120" s="31" t="s">
        <v>3115</v>
      </c>
    </row>
    <row r="1121" spans="2:11">
      <c r="B1121" s="226" t="s">
        <v>25</v>
      </c>
      <c r="C1121" s="227" t="s">
        <v>134</v>
      </c>
      <c r="D1121" s="81">
        <v>44720</v>
      </c>
      <c r="E1121" s="84" t="s">
        <v>3519</v>
      </c>
      <c r="F1121" s="84" t="s">
        <v>381</v>
      </c>
      <c r="G1121" s="83">
        <v>61</v>
      </c>
      <c r="H1121" s="94">
        <v>25.25</v>
      </c>
      <c r="I1121" s="93">
        <v>1540.25</v>
      </c>
      <c r="J1121" s="58" t="s">
        <v>12</v>
      </c>
      <c r="K1121" s="31" t="s">
        <v>3117</v>
      </c>
    </row>
    <row r="1122" spans="2:11">
      <c r="B1122" s="226" t="s">
        <v>25</v>
      </c>
      <c r="C1122" s="227" t="s">
        <v>135</v>
      </c>
      <c r="D1122" s="81">
        <v>44720</v>
      </c>
      <c r="E1122" s="84" t="s">
        <v>3519</v>
      </c>
      <c r="F1122" s="84" t="s">
        <v>381</v>
      </c>
      <c r="G1122" s="83">
        <v>1</v>
      </c>
      <c r="H1122" s="94">
        <v>25.25</v>
      </c>
      <c r="I1122" s="93">
        <v>25.25</v>
      </c>
      <c r="J1122" s="58" t="s">
        <v>12</v>
      </c>
      <c r="K1122" s="31" t="s">
        <v>3118</v>
      </c>
    </row>
    <row r="1123" spans="2:11">
      <c r="B1123" s="226" t="s">
        <v>25</v>
      </c>
      <c r="C1123" s="227" t="s">
        <v>136</v>
      </c>
      <c r="D1123" s="81">
        <v>44720</v>
      </c>
      <c r="E1123" s="84" t="s">
        <v>3520</v>
      </c>
      <c r="F1123" s="84" t="s">
        <v>381</v>
      </c>
      <c r="G1123" s="83">
        <v>57</v>
      </c>
      <c r="H1123" s="94">
        <v>25.3</v>
      </c>
      <c r="I1123" s="93">
        <v>1442.1000000000001</v>
      </c>
      <c r="J1123" s="58" t="s">
        <v>12</v>
      </c>
      <c r="K1123" s="31" t="s">
        <v>3120</v>
      </c>
    </row>
    <row r="1124" spans="2:11">
      <c r="B1124" s="226" t="s">
        <v>25</v>
      </c>
      <c r="C1124" s="227" t="s">
        <v>137</v>
      </c>
      <c r="D1124" s="81">
        <v>44720</v>
      </c>
      <c r="E1124" s="84" t="s">
        <v>3520</v>
      </c>
      <c r="F1124" s="84" t="s">
        <v>381</v>
      </c>
      <c r="G1124" s="83">
        <v>19</v>
      </c>
      <c r="H1124" s="94">
        <v>25.3</v>
      </c>
      <c r="I1124" s="93">
        <v>480.7</v>
      </c>
      <c r="J1124" s="58" t="s">
        <v>12</v>
      </c>
      <c r="K1124" s="31" t="s">
        <v>3121</v>
      </c>
    </row>
    <row r="1125" spans="2:11">
      <c r="B1125" s="226" t="s">
        <v>25</v>
      </c>
      <c r="C1125" s="227" t="s">
        <v>138</v>
      </c>
      <c r="D1125" s="81">
        <v>44720</v>
      </c>
      <c r="E1125" s="84" t="s">
        <v>3520</v>
      </c>
      <c r="F1125" s="84" t="s">
        <v>381</v>
      </c>
      <c r="G1125" s="83">
        <v>38</v>
      </c>
      <c r="H1125" s="94">
        <v>25.3</v>
      </c>
      <c r="I1125" s="93">
        <v>961.4</v>
      </c>
      <c r="J1125" s="58" t="s">
        <v>12</v>
      </c>
      <c r="K1125" s="31" t="s">
        <v>3122</v>
      </c>
    </row>
    <row r="1126" spans="2:11">
      <c r="B1126" s="226" t="s">
        <v>25</v>
      </c>
      <c r="C1126" s="227" t="s">
        <v>139</v>
      </c>
      <c r="D1126" s="81">
        <v>44720</v>
      </c>
      <c r="E1126" s="84" t="s">
        <v>3520</v>
      </c>
      <c r="F1126" s="84" t="s">
        <v>381</v>
      </c>
      <c r="G1126" s="83">
        <v>7</v>
      </c>
      <c r="H1126" s="94">
        <v>25.3</v>
      </c>
      <c r="I1126" s="93">
        <v>177.1</v>
      </c>
      <c r="J1126" s="58" t="s">
        <v>12</v>
      </c>
      <c r="K1126" s="31" t="s">
        <v>3123</v>
      </c>
    </row>
    <row r="1127" spans="2:11">
      <c r="B1127" s="226" t="s">
        <v>25</v>
      </c>
      <c r="C1127" s="227" t="s">
        <v>140</v>
      </c>
      <c r="D1127" s="81">
        <v>44720</v>
      </c>
      <c r="E1127" s="84" t="s">
        <v>3521</v>
      </c>
      <c r="F1127" s="84" t="s">
        <v>381</v>
      </c>
      <c r="G1127" s="83">
        <v>16</v>
      </c>
      <c r="H1127" s="94">
        <v>25.3</v>
      </c>
      <c r="I1127" s="93">
        <v>404.8</v>
      </c>
      <c r="J1127" s="58" t="s">
        <v>12</v>
      </c>
      <c r="K1127" s="31" t="s">
        <v>3125</v>
      </c>
    </row>
    <row r="1128" spans="2:11">
      <c r="B1128" s="226" t="s">
        <v>25</v>
      </c>
      <c r="C1128" s="227" t="s">
        <v>141</v>
      </c>
      <c r="D1128" s="81">
        <v>44720</v>
      </c>
      <c r="E1128" s="84" t="s">
        <v>3521</v>
      </c>
      <c r="F1128" s="84" t="s">
        <v>381</v>
      </c>
      <c r="G1128" s="83">
        <v>79</v>
      </c>
      <c r="H1128" s="94">
        <v>25.3</v>
      </c>
      <c r="I1128" s="93">
        <v>1998.7</v>
      </c>
      <c r="J1128" s="58" t="s">
        <v>12</v>
      </c>
      <c r="K1128" s="31" t="s">
        <v>3126</v>
      </c>
    </row>
    <row r="1129" spans="2:11">
      <c r="B1129" s="226" t="s">
        <v>25</v>
      </c>
      <c r="C1129" s="227" t="s">
        <v>142</v>
      </c>
      <c r="D1129" s="81">
        <v>44720</v>
      </c>
      <c r="E1129" s="84" t="s">
        <v>3522</v>
      </c>
      <c r="F1129" s="84" t="s">
        <v>381</v>
      </c>
      <c r="G1129" s="83">
        <v>46</v>
      </c>
      <c r="H1129" s="94">
        <v>25.3</v>
      </c>
      <c r="I1129" s="93">
        <v>1163.8</v>
      </c>
      <c r="J1129" s="58" t="s">
        <v>12</v>
      </c>
      <c r="K1129" s="31" t="s">
        <v>3128</v>
      </c>
    </row>
    <row r="1130" spans="2:11">
      <c r="B1130" s="226" t="s">
        <v>25</v>
      </c>
      <c r="C1130" s="227" t="s">
        <v>143</v>
      </c>
      <c r="D1130" s="81">
        <v>44720</v>
      </c>
      <c r="E1130" s="84" t="s">
        <v>3522</v>
      </c>
      <c r="F1130" s="84" t="s">
        <v>381</v>
      </c>
      <c r="G1130" s="83">
        <v>18</v>
      </c>
      <c r="H1130" s="94">
        <v>25.3</v>
      </c>
      <c r="I1130" s="93">
        <v>455.40000000000003</v>
      </c>
      <c r="J1130" s="58" t="s">
        <v>12</v>
      </c>
      <c r="K1130" s="31" t="s">
        <v>3129</v>
      </c>
    </row>
    <row r="1131" spans="2:11">
      <c r="B1131" s="226" t="s">
        <v>25</v>
      </c>
      <c r="C1131" s="227" t="s">
        <v>144</v>
      </c>
      <c r="D1131" s="81">
        <v>44720</v>
      </c>
      <c r="E1131" s="84" t="s">
        <v>3523</v>
      </c>
      <c r="F1131" s="84" t="s">
        <v>381</v>
      </c>
      <c r="G1131" s="83">
        <v>64</v>
      </c>
      <c r="H1131" s="94">
        <v>25.25</v>
      </c>
      <c r="I1131" s="93">
        <v>1616</v>
      </c>
      <c r="J1131" s="58" t="s">
        <v>12</v>
      </c>
      <c r="K1131" s="31" t="s">
        <v>3131</v>
      </c>
    </row>
    <row r="1132" spans="2:11">
      <c r="B1132" s="226" t="s">
        <v>25</v>
      </c>
      <c r="C1132" s="227" t="s">
        <v>145</v>
      </c>
      <c r="D1132" s="81">
        <v>44720</v>
      </c>
      <c r="E1132" s="84" t="s">
        <v>3523</v>
      </c>
      <c r="F1132" s="84" t="s">
        <v>381</v>
      </c>
      <c r="G1132" s="83">
        <v>128</v>
      </c>
      <c r="H1132" s="94">
        <v>25.25</v>
      </c>
      <c r="I1132" s="93">
        <v>3232</v>
      </c>
      <c r="J1132" s="58" t="s">
        <v>12</v>
      </c>
      <c r="K1132" s="31" t="s">
        <v>3132</v>
      </c>
    </row>
    <row r="1133" spans="2:11">
      <c r="B1133" s="226" t="s">
        <v>25</v>
      </c>
      <c r="C1133" s="227" t="s">
        <v>146</v>
      </c>
      <c r="D1133" s="81">
        <v>44720</v>
      </c>
      <c r="E1133" s="84" t="s">
        <v>3523</v>
      </c>
      <c r="F1133" s="84" t="s">
        <v>381</v>
      </c>
      <c r="G1133" s="83">
        <v>71</v>
      </c>
      <c r="H1133" s="94">
        <v>25.25</v>
      </c>
      <c r="I1133" s="93">
        <v>1792.75</v>
      </c>
      <c r="J1133" s="58" t="s">
        <v>12</v>
      </c>
      <c r="K1133" s="31" t="s">
        <v>3133</v>
      </c>
    </row>
    <row r="1134" spans="2:11">
      <c r="B1134" s="226" t="s">
        <v>25</v>
      </c>
      <c r="C1134" s="227" t="s">
        <v>147</v>
      </c>
      <c r="D1134" s="81">
        <v>44720</v>
      </c>
      <c r="E1134" s="84" t="s">
        <v>3524</v>
      </c>
      <c r="F1134" s="84" t="s">
        <v>381</v>
      </c>
      <c r="G1134" s="83">
        <v>5000</v>
      </c>
      <c r="H1134" s="94">
        <v>25.25</v>
      </c>
      <c r="I1134" s="93">
        <v>126250</v>
      </c>
      <c r="J1134" s="58" t="s">
        <v>12</v>
      </c>
      <c r="K1134" s="31" t="s">
        <v>3135</v>
      </c>
    </row>
    <row r="1135" spans="2:11">
      <c r="B1135" s="226" t="s">
        <v>25</v>
      </c>
      <c r="C1135" s="227" t="s">
        <v>148</v>
      </c>
      <c r="D1135" s="81">
        <v>44720</v>
      </c>
      <c r="E1135" s="84" t="s">
        <v>3525</v>
      </c>
      <c r="F1135" s="84" t="s">
        <v>381</v>
      </c>
      <c r="G1135" s="83">
        <v>55</v>
      </c>
      <c r="H1135" s="94">
        <v>25.25</v>
      </c>
      <c r="I1135" s="93">
        <v>1388.75</v>
      </c>
      <c r="J1135" s="58" t="s">
        <v>12</v>
      </c>
      <c r="K1135" s="31" t="s">
        <v>3137</v>
      </c>
    </row>
    <row r="1136" spans="2:11">
      <c r="B1136" s="226" t="s">
        <v>25</v>
      </c>
      <c r="C1136" s="227" t="s">
        <v>149</v>
      </c>
      <c r="D1136" s="81">
        <v>44720</v>
      </c>
      <c r="E1136" s="84" t="s">
        <v>3526</v>
      </c>
      <c r="F1136" s="84" t="s">
        <v>381</v>
      </c>
      <c r="G1136" s="83">
        <v>61</v>
      </c>
      <c r="H1136" s="94">
        <v>25.25</v>
      </c>
      <c r="I1136" s="93">
        <v>1540.25</v>
      </c>
      <c r="J1136" s="58" t="s">
        <v>12</v>
      </c>
      <c r="K1136" s="31" t="s">
        <v>3139</v>
      </c>
    </row>
    <row r="1137" spans="2:11">
      <c r="B1137" s="226" t="s">
        <v>25</v>
      </c>
      <c r="C1137" s="227" t="s">
        <v>150</v>
      </c>
      <c r="D1137" s="81">
        <v>44720</v>
      </c>
      <c r="E1137" s="84" t="s">
        <v>3527</v>
      </c>
      <c r="F1137" s="84" t="s">
        <v>381</v>
      </c>
      <c r="G1137" s="83">
        <v>34</v>
      </c>
      <c r="H1137" s="94">
        <v>25.25</v>
      </c>
      <c r="I1137" s="93">
        <v>858.5</v>
      </c>
      <c r="J1137" s="58" t="s">
        <v>12</v>
      </c>
      <c r="K1137" s="31" t="s">
        <v>3141</v>
      </c>
    </row>
    <row r="1138" spans="2:11">
      <c r="B1138" s="226" t="s">
        <v>25</v>
      </c>
      <c r="C1138" s="227" t="s">
        <v>151</v>
      </c>
      <c r="D1138" s="81">
        <v>44720</v>
      </c>
      <c r="E1138" s="84" t="s">
        <v>3527</v>
      </c>
      <c r="F1138" s="84" t="s">
        <v>381</v>
      </c>
      <c r="G1138" s="83">
        <v>74</v>
      </c>
      <c r="H1138" s="94">
        <v>25.25</v>
      </c>
      <c r="I1138" s="93">
        <v>1868.5</v>
      </c>
      <c r="J1138" s="58" t="s">
        <v>12</v>
      </c>
      <c r="K1138" s="31" t="s">
        <v>3142</v>
      </c>
    </row>
    <row r="1139" spans="2:11">
      <c r="B1139" s="226" t="s">
        <v>25</v>
      </c>
      <c r="C1139" s="227" t="s">
        <v>152</v>
      </c>
      <c r="D1139" s="81">
        <v>44720</v>
      </c>
      <c r="E1139" s="84" t="s">
        <v>3527</v>
      </c>
      <c r="F1139" s="84" t="s">
        <v>381</v>
      </c>
      <c r="G1139" s="83">
        <v>8</v>
      </c>
      <c r="H1139" s="94">
        <v>25.25</v>
      </c>
      <c r="I1139" s="93">
        <v>202</v>
      </c>
      <c r="J1139" s="58" t="s">
        <v>12</v>
      </c>
      <c r="K1139" s="31" t="s">
        <v>3143</v>
      </c>
    </row>
    <row r="1140" spans="2:11">
      <c r="B1140" s="226" t="s">
        <v>25</v>
      </c>
      <c r="C1140" s="227" t="s">
        <v>153</v>
      </c>
      <c r="D1140" s="81">
        <v>44720</v>
      </c>
      <c r="E1140" s="84" t="s">
        <v>3528</v>
      </c>
      <c r="F1140" s="84" t="s">
        <v>381</v>
      </c>
      <c r="G1140" s="83">
        <v>20</v>
      </c>
      <c r="H1140" s="94">
        <v>25.25</v>
      </c>
      <c r="I1140" s="93">
        <v>505</v>
      </c>
      <c r="J1140" s="58" t="s">
        <v>12</v>
      </c>
      <c r="K1140" s="31" t="s">
        <v>3145</v>
      </c>
    </row>
    <row r="1141" spans="2:11">
      <c r="B1141" s="226" t="s">
        <v>25</v>
      </c>
      <c r="C1141" s="227" t="s">
        <v>154</v>
      </c>
      <c r="D1141" s="81">
        <v>44720</v>
      </c>
      <c r="E1141" s="84" t="s">
        <v>3528</v>
      </c>
      <c r="F1141" s="84" t="s">
        <v>381</v>
      </c>
      <c r="G1141" s="83">
        <v>109</v>
      </c>
      <c r="H1141" s="94">
        <v>25.25</v>
      </c>
      <c r="I1141" s="93">
        <v>2752.25</v>
      </c>
      <c r="J1141" s="58" t="s">
        <v>12</v>
      </c>
      <c r="K1141" s="31" t="s">
        <v>3146</v>
      </c>
    </row>
    <row r="1142" spans="2:11">
      <c r="B1142" s="226" t="s">
        <v>25</v>
      </c>
      <c r="C1142" s="227" t="s">
        <v>155</v>
      </c>
      <c r="D1142" s="81">
        <v>44720</v>
      </c>
      <c r="E1142" s="84" t="s">
        <v>3529</v>
      </c>
      <c r="F1142" s="84" t="s">
        <v>381</v>
      </c>
      <c r="G1142" s="83">
        <v>114</v>
      </c>
      <c r="H1142" s="94">
        <v>25.25</v>
      </c>
      <c r="I1142" s="93">
        <v>2878.5</v>
      </c>
      <c r="J1142" s="58" t="s">
        <v>12</v>
      </c>
      <c r="K1142" s="31" t="s">
        <v>3148</v>
      </c>
    </row>
    <row r="1143" spans="2:11">
      <c r="B1143" s="226" t="s">
        <v>25</v>
      </c>
      <c r="C1143" s="227" t="s">
        <v>156</v>
      </c>
      <c r="D1143" s="81">
        <v>44720</v>
      </c>
      <c r="E1143" s="84" t="s">
        <v>3530</v>
      </c>
      <c r="F1143" s="84" t="s">
        <v>381</v>
      </c>
      <c r="G1143" s="83">
        <v>65</v>
      </c>
      <c r="H1143" s="94">
        <v>25.25</v>
      </c>
      <c r="I1143" s="93">
        <v>1641.25</v>
      </c>
      <c r="J1143" s="58" t="s">
        <v>12</v>
      </c>
      <c r="K1143" s="31" t="s">
        <v>3150</v>
      </c>
    </row>
    <row r="1144" spans="2:11">
      <c r="B1144" s="226" t="s">
        <v>25</v>
      </c>
      <c r="C1144" s="227" t="s">
        <v>157</v>
      </c>
      <c r="D1144" s="81">
        <v>44720</v>
      </c>
      <c r="E1144" s="84" t="s">
        <v>3530</v>
      </c>
      <c r="F1144" s="84" t="s">
        <v>381</v>
      </c>
      <c r="G1144" s="83">
        <v>58</v>
      </c>
      <c r="H1144" s="94">
        <v>25.25</v>
      </c>
      <c r="I1144" s="93">
        <v>1464.5</v>
      </c>
      <c r="J1144" s="58" t="s">
        <v>12</v>
      </c>
      <c r="K1144" s="31" t="s">
        <v>3151</v>
      </c>
    </row>
    <row r="1145" spans="2:11">
      <c r="B1145" s="226" t="s">
        <v>25</v>
      </c>
      <c r="C1145" s="227" t="s">
        <v>158</v>
      </c>
      <c r="D1145" s="81">
        <v>44720</v>
      </c>
      <c r="E1145" s="84" t="s">
        <v>3531</v>
      </c>
      <c r="F1145" s="84" t="s">
        <v>381</v>
      </c>
      <c r="G1145" s="83">
        <v>42</v>
      </c>
      <c r="H1145" s="94">
        <v>25.25</v>
      </c>
      <c r="I1145" s="93">
        <v>1060.5</v>
      </c>
      <c r="J1145" s="58" t="s">
        <v>12</v>
      </c>
      <c r="K1145" s="31" t="s">
        <v>3153</v>
      </c>
    </row>
    <row r="1146" spans="2:11">
      <c r="B1146" s="226" t="s">
        <v>25</v>
      </c>
      <c r="C1146" s="227" t="s">
        <v>159</v>
      </c>
      <c r="D1146" s="81">
        <v>44720</v>
      </c>
      <c r="E1146" s="84" t="s">
        <v>3531</v>
      </c>
      <c r="F1146" s="84" t="s">
        <v>381</v>
      </c>
      <c r="G1146" s="83">
        <v>18</v>
      </c>
      <c r="H1146" s="94">
        <v>25.25</v>
      </c>
      <c r="I1146" s="93">
        <v>454.5</v>
      </c>
      <c r="J1146" s="58" t="s">
        <v>12</v>
      </c>
      <c r="K1146" s="31" t="s">
        <v>3154</v>
      </c>
    </row>
    <row r="1147" spans="2:11">
      <c r="B1147" s="226" t="s">
        <v>25</v>
      </c>
      <c r="C1147" s="227" t="s">
        <v>160</v>
      </c>
      <c r="D1147" s="81">
        <v>44720</v>
      </c>
      <c r="E1147" s="84" t="s">
        <v>3532</v>
      </c>
      <c r="F1147" s="84" t="s">
        <v>381</v>
      </c>
      <c r="G1147" s="83">
        <v>26</v>
      </c>
      <c r="H1147" s="94">
        <v>25.25</v>
      </c>
      <c r="I1147" s="93">
        <v>656.5</v>
      </c>
      <c r="J1147" s="58" t="s">
        <v>12</v>
      </c>
      <c r="K1147" s="31" t="s">
        <v>3156</v>
      </c>
    </row>
    <row r="1148" spans="2:11">
      <c r="B1148" s="226" t="s">
        <v>25</v>
      </c>
      <c r="C1148" s="227" t="s">
        <v>161</v>
      </c>
      <c r="D1148" s="81">
        <v>44720</v>
      </c>
      <c r="E1148" s="84" t="s">
        <v>3532</v>
      </c>
      <c r="F1148" s="84" t="s">
        <v>381</v>
      </c>
      <c r="G1148" s="83">
        <v>33</v>
      </c>
      <c r="H1148" s="94">
        <v>25.25</v>
      </c>
      <c r="I1148" s="93">
        <v>833.25</v>
      </c>
      <c r="J1148" s="58" t="s">
        <v>12</v>
      </c>
      <c r="K1148" s="31" t="s">
        <v>3157</v>
      </c>
    </row>
    <row r="1149" spans="2:11">
      <c r="B1149" s="226" t="s">
        <v>25</v>
      </c>
      <c r="C1149" s="227" t="s">
        <v>162</v>
      </c>
      <c r="D1149" s="81">
        <v>44720</v>
      </c>
      <c r="E1149" s="84" t="s">
        <v>3533</v>
      </c>
      <c r="F1149" s="84" t="s">
        <v>381</v>
      </c>
      <c r="G1149" s="83">
        <v>54</v>
      </c>
      <c r="H1149" s="94">
        <v>25.25</v>
      </c>
      <c r="I1149" s="93">
        <v>1363.5</v>
      </c>
      <c r="J1149" s="58" t="s">
        <v>12</v>
      </c>
      <c r="K1149" s="31" t="s">
        <v>3159</v>
      </c>
    </row>
    <row r="1150" spans="2:11">
      <c r="B1150" s="226" t="s">
        <v>25</v>
      </c>
      <c r="C1150" s="227" t="s">
        <v>163</v>
      </c>
      <c r="D1150" s="81">
        <v>44720</v>
      </c>
      <c r="E1150" s="84" t="s">
        <v>3533</v>
      </c>
      <c r="F1150" s="84" t="s">
        <v>381</v>
      </c>
      <c r="G1150" s="83">
        <v>3</v>
      </c>
      <c r="H1150" s="94">
        <v>25.25</v>
      </c>
      <c r="I1150" s="93">
        <v>75.75</v>
      </c>
      <c r="J1150" s="58" t="s">
        <v>12</v>
      </c>
      <c r="K1150" s="31" t="s">
        <v>3160</v>
      </c>
    </row>
    <row r="1151" spans="2:11">
      <c r="B1151" s="226" t="s">
        <v>25</v>
      </c>
      <c r="C1151" s="227" t="s">
        <v>164</v>
      </c>
      <c r="D1151" s="81">
        <v>44720</v>
      </c>
      <c r="E1151" s="84" t="s">
        <v>3534</v>
      </c>
      <c r="F1151" s="84" t="s">
        <v>381</v>
      </c>
      <c r="G1151" s="83">
        <v>21</v>
      </c>
      <c r="H1151" s="94">
        <v>25.25</v>
      </c>
      <c r="I1151" s="93">
        <v>530.25</v>
      </c>
      <c r="J1151" s="58" t="s">
        <v>12</v>
      </c>
      <c r="K1151" s="31" t="s">
        <v>3162</v>
      </c>
    </row>
    <row r="1152" spans="2:11">
      <c r="B1152" s="226" t="s">
        <v>25</v>
      </c>
      <c r="C1152" s="227" t="s">
        <v>165</v>
      </c>
      <c r="D1152" s="81">
        <v>44720</v>
      </c>
      <c r="E1152" s="84" t="s">
        <v>3534</v>
      </c>
      <c r="F1152" s="84" t="s">
        <v>381</v>
      </c>
      <c r="G1152" s="83">
        <v>36</v>
      </c>
      <c r="H1152" s="94">
        <v>25.25</v>
      </c>
      <c r="I1152" s="93">
        <v>909</v>
      </c>
      <c r="J1152" s="58" t="s">
        <v>12</v>
      </c>
      <c r="K1152" s="31" t="s">
        <v>3163</v>
      </c>
    </row>
    <row r="1153" spans="2:11">
      <c r="B1153" s="226" t="s">
        <v>25</v>
      </c>
      <c r="C1153" s="227" t="s">
        <v>166</v>
      </c>
      <c r="D1153" s="81">
        <v>44720</v>
      </c>
      <c r="E1153" s="84" t="s">
        <v>3535</v>
      </c>
      <c r="F1153" s="84" t="s">
        <v>381</v>
      </c>
      <c r="G1153" s="83">
        <v>64</v>
      </c>
      <c r="H1153" s="94">
        <v>25.25</v>
      </c>
      <c r="I1153" s="93">
        <v>1616</v>
      </c>
      <c r="J1153" s="58" t="s">
        <v>12</v>
      </c>
      <c r="K1153" s="31" t="s">
        <v>3165</v>
      </c>
    </row>
    <row r="1154" spans="2:11">
      <c r="B1154" s="226" t="s">
        <v>25</v>
      </c>
      <c r="C1154" s="227" t="s">
        <v>167</v>
      </c>
      <c r="D1154" s="81">
        <v>44720</v>
      </c>
      <c r="E1154" s="84" t="s">
        <v>3536</v>
      </c>
      <c r="F1154" s="84" t="s">
        <v>381</v>
      </c>
      <c r="G1154" s="83">
        <v>19</v>
      </c>
      <c r="H1154" s="94">
        <v>25.25</v>
      </c>
      <c r="I1154" s="93">
        <v>479.75</v>
      </c>
      <c r="J1154" s="58" t="s">
        <v>12</v>
      </c>
      <c r="K1154" s="31" t="s">
        <v>3167</v>
      </c>
    </row>
    <row r="1155" spans="2:11">
      <c r="B1155" s="226" t="s">
        <v>25</v>
      </c>
      <c r="C1155" s="227" t="s">
        <v>168</v>
      </c>
      <c r="D1155" s="81">
        <v>44720</v>
      </c>
      <c r="E1155" s="84" t="s">
        <v>3536</v>
      </c>
      <c r="F1155" s="84" t="s">
        <v>381</v>
      </c>
      <c r="G1155" s="83">
        <v>36</v>
      </c>
      <c r="H1155" s="94">
        <v>25.25</v>
      </c>
      <c r="I1155" s="93">
        <v>909</v>
      </c>
      <c r="J1155" s="58" t="s">
        <v>12</v>
      </c>
      <c r="K1155" s="31" t="s">
        <v>3168</v>
      </c>
    </row>
    <row r="1156" spans="2:11">
      <c r="B1156" s="226" t="s">
        <v>25</v>
      </c>
      <c r="C1156" s="227" t="s">
        <v>169</v>
      </c>
      <c r="D1156" s="81">
        <v>44720</v>
      </c>
      <c r="E1156" s="84" t="s">
        <v>3537</v>
      </c>
      <c r="F1156" s="84" t="s">
        <v>381</v>
      </c>
      <c r="G1156" s="83">
        <v>59</v>
      </c>
      <c r="H1156" s="94">
        <v>25.25</v>
      </c>
      <c r="I1156" s="93">
        <v>1489.75</v>
      </c>
      <c r="J1156" s="58" t="s">
        <v>12</v>
      </c>
      <c r="K1156" s="31" t="s">
        <v>3170</v>
      </c>
    </row>
    <row r="1157" spans="2:11">
      <c r="B1157" s="226" t="s">
        <v>25</v>
      </c>
      <c r="C1157" s="227" t="s">
        <v>170</v>
      </c>
      <c r="D1157" s="81">
        <v>44720</v>
      </c>
      <c r="E1157" s="84" t="s">
        <v>3538</v>
      </c>
      <c r="F1157" s="84" t="s">
        <v>381</v>
      </c>
      <c r="G1157" s="83">
        <v>54</v>
      </c>
      <c r="H1157" s="94">
        <v>25.25</v>
      </c>
      <c r="I1157" s="93">
        <v>1363.5</v>
      </c>
      <c r="J1157" s="58" t="s">
        <v>12</v>
      </c>
      <c r="K1157" s="31" t="s">
        <v>3172</v>
      </c>
    </row>
    <row r="1158" spans="2:11">
      <c r="B1158" s="226" t="s">
        <v>25</v>
      </c>
      <c r="C1158" s="227" t="s">
        <v>171</v>
      </c>
      <c r="D1158" s="81">
        <v>44720</v>
      </c>
      <c r="E1158" s="84" t="s">
        <v>3539</v>
      </c>
      <c r="F1158" s="84" t="s">
        <v>381</v>
      </c>
      <c r="G1158" s="83">
        <v>1</v>
      </c>
      <c r="H1158" s="94">
        <v>25.25</v>
      </c>
      <c r="I1158" s="93">
        <v>25.25</v>
      </c>
      <c r="J1158" s="58" t="s">
        <v>12</v>
      </c>
      <c r="K1158" s="31" t="s">
        <v>3174</v>
      </c>
    </row>
    <row r="1159" spans="2:11">
      <c r="B1159" s="226" t="s">
        <v>25</v>
      </c>
      <c r="C1159" s="227" t="s">
        <v>172</v>
      </c>
      <c r="D1159" s="81">
        <v>44720</v>
      </c>
      <c r="E1159" s="84" t="s">
        <v>3539</v>
      </c>
      <c r="F1159" s="84" t="s">
        <v>381</v>
      </c>
      <c r="G1159" s="83">
        <v>31</v>
      </c>
      <c r="H1159" s="94">
        <v>25.25</v>
      </c>
      <c r="I1159" s="93">
        <v>782.75</v>
      </c>
      <c r="J1159" s="58" t="s">
        <v>12</v>
      </c>
      <c r="K1159" s="31" t="s">
        <v>3175</v>
      </c>
    </row>
    <row r="1160" spans="2:11">
      <c r="B1160" s="226" t="s">
        <v>25</v>
      </c>
      <c r="C1160" s="227" t="s">
        <v>173</v>
      </c>
      <c r="D1160" s="81">
        <v>44720</v>
      </c>
      <c r="E1160" s="84" t="s">
        <v>3539</v>
      </c>
      <c r="F1160" s="84" t="s">
        <v>381</v>
      </c>
      <c r="G1160" s="83">
        <v>22</v>
      </c>
      <c r="H1160" s="94">
        <v>25.25</v>
      </c>
      <c r="I1160" s="93">
        <v>555.5</v>
      </c>
      <c r="J1160" s="58" t="s">
        <v>12</v>
      </c>
      <c r="K1160" s="31" t="s">
        <v>3176</v>
      </c>
    </row>
    <row r="1161" spans="2:11">
      <c r="B1161" s="226" t="s">
        <v>25</v>
      </c>
      <c r="C1161" s="227" t="s">
        <v>174</v>
      </c>
      <c r="D1161" s="81">
        <v>44720</v>
      </c>
      <c r="E1161" s="84" t="s">
        <v>2807</v>
      </c>
      <c r="F1161" s="84" t="s">
        <v>381</v>
      </c>
      <c r="G1161" s="83">
        <v>60</v>
      </c>
      <c r="H1161" s="94">
        <v>25.2</v>
      </c>
      <c r="I1161" s="93">
        <v>1512</v>
      </c>
      <c r="J1161" s="58" t="s">
        <v>12</v>
      </c>
      <c r="K1161" s="31" t="s">
        <v>3178</v>
      </c>
    </row>
    <row r="1162" spans="2:11">
      <c r="B1162" s="226" t="s">
        <v>25</v>
      </c>
      <c r="C1162" s="227" t="s">
        <v>175</v>
      </c>
      <c r="D1162" s="81">
        <v>44720</v>
      </c>
      <c r="E1162" s="84" t="s">
        <v>2807</v>
      </c>
      <c r="F1162" s="84" t="s">
        <v>381</v>
      </c>
      <c r="G1162" s="83">
        <v>64</v>
      </c>
      <c r="H1162" s="94">
        <v>25.2</v>
      </c>
      <c r="I1162" s="93">
        <v>1612.8</v>
      </c>
      <c r="J1162" s="58" t="s">
        <v>12</v>
      </c>
      <c r="K1162" s="31" t="s">
        <v>3179</v>
      </c>
    </row>
    <row r="1163" spans="2:11">
      <c r="B1163" s="226" t="s">
        <v>25</v>
      </c>
      <c r="C1163" s="227" t="s">
        <v>176</v>
      </c>
      <c r="D1163" s="81">
        <v>44720</v>
      </c>
      <c r="E1163" s="84" t="s">
        <v>2807</v>
      </c>
      <c r="F1163" s="84" t="s">
        <v>381</v>
      </c>
      <c r="G1163" s="83">
        <v>146</v>
      </c>
      <c r="H1163" s="94">
        <v>25.2</v>
      </c>
      <c r="I1163" s="93">
        <v>3679.2</v>
      </c>
      <c r="J1163" s="58" t="s">
        <v>12</v>
      </c>
      <c r="K1163" s="31" t="s">
        <v>3180</v>
      </c>
    </row>
    <row r="1164" spans="2:11">
      <c r="B1164" s="226" t="s">
        <v>25</v>
      </c>
      <c r="C1164" s="227" t="s">
        <v>177</v>
      </c>
      <c r="D1164" s="81">
        <v>44720</v>
      </c>
      <c r="E1164" s="84" t="s">
        <v>2807</v>
      </c>
      <c r="F1164" s="84" t="s">
        <v>381</v>
      </c>
      <c r="G1164" s="83">
        <v>49</v>
      </c>
      <c r="H1164" s="94">
        <v>25.2</v>
      </c>
      <c r="I1164" s="93">
        <v>1234.8</v>
      </c>
      <c r="J1164" s="58" t="s">
        <v>12</v>
      </c>
      <c r="K1164" s="31" t="s">
        <v>3181</v>
      </c>
    </row>
    <row r="1165" spans="2:11">
      <c r="B1165" s="226" t="s">
        <v>25</v>
      </c>
      <c r="C1165" s="227" t="s">
        <v>178</v>
      </c>
      <c r="D1165" s="81">
        <v>44720</v>
      </c>
      <c r="E1165" s="84" t="s">
        <v>3540</v>
      </c>
      <c r="F1165" s="84" t="s">
        <v>381</v>
      </c>
      <c r="G1165" s="83">
        <v>122</v>
      </c>
      <c r="H1165" s="94">
        <v>25.2</v>
      </c>
      <c r="I1165" s="93">
        <v>3074.4</v>
      </c>
      <c r="J1165" s="58" t="s">
        <v>12</v>
      </c>
      <c r="K1165" s="31" t="s">
        <v>3183</v>
      </c>
    </row>
    <row r="1166" spans="2:11">
      <c r="B1166" s="226" t="s">
        <v>25</v>
      </c>
      <c r="C1166" s="227" t="s">
        <v>179</v>
      </c>
      <c r="D1166" s="81">
        <v>44720</v>
      </c>
      <c r="E1166" s="84" t="s">
        <v>3541</v>
      </c>
      <c r="F1166" s="84" t="s">
        <v>381</v>
      </c>
      <c r="G1166" s="83">
        <v>100</v>
      </c>
      <c r="H1166" s="94">
        <v>25.2</v>
      </c>
      <c r="I1166" s="93">
        <v>2520</v>
      </c>
      <c r="J1166" s="58" t="s">
        <v>12</v>
      </c>
      <c r="K1166" s="31" t="s">
        <v>3185</v>
      </c>
    </row>
    <row r="1167" spans="2:11">
      <c r="B1167" s="226" t="s">
        <v>25</v>
      </c>
      <c r="C1167" s="227" t="s">
        <v>180</v>
      </c>
      <c r="D1167" s="81">
        <v>44720</v>
      </c>
      <c r="E1167" s="84" t="s">
        <v>3542</v>
      </c>
      <c r="F1167" s="84" t="s">
        <v>381</v>
      </c>
      <c r="G1167" s="83">
        <v>84</v>
      </c>
      <c r="H1167" s="94">
        <v>25.2</v>
      </c>
      <c r="I1167" s="93">
        <v>2116.7999999999997</v>
      </c>
      <c r="J1167" s="58" t="s">
        <v>12</v>
      </c>
      <c r="K1167" s="31" t="s">
        <v>3187</v>
      </c>
    </row>
    <row r="1168" spans="2:11">
      <c r="B1168" s="226" t="s">
        <v>25</v>
      </c>
      <c r="C1168" s="227" t="s">
        <v>181</v>
      </c>
      <c r="D1168" s="81">
        <v>44720</v>
      </c>
      <c r="E1168" s="84" t="s">
        <v>3543</v>
      </c>
      <c r="F1168" s="84" t="s">
        <v>381</v>
      </c>
      <c r="G1168" s="83">
        <v>78</v>
      </c>
      <c r="H1168" s="94">
        <v>25.2</v>
      </c>
      <c r="I1168" s="93">
        <v>1965.6</v>
      </c>
      <c r="J1168" s="58" t="s">
        <v>12</v>
      </c>
      <c r="K1168" s="31" t="s">
        <v>3189</v>
      </c>
    </row>
    <row r="1169" spans="2:11">
      <c r="B1169" s="226" t="s">
        <v>25</v>
      </c>
      <c r="C1169" s="227" t="s">
        <v>182</v>
      </c>
      <c r="D1169" s="81">
        <v>44720</v>
      </c>
      <c r="E1169" s="84" t="s">
        <v>3544</v>
      </c>
      <c r="F1169" s="84" t="s">
        <v>381</v>
      </c>
      <c r="G1169" s="83">
        <v>46</v>
      </c>
      <c r="H1169" s="94">
        <v>25.2</v>
      </c>
      <c r="I1169" s="93">
        <v>1159.2</v>
      </c>
      <c r="J1169" s="58" t="s">
        <v>12</v>
      </c>
      <c r="K1169" s="31" t="s">
        <v>3191</v>
      </c>
    </row>
    <row r="1170" spans="2:11">
      <c r="B1170" s="226" t="s">
        <v>25</v>
      </c>
      <c r="C1170" s="227" t="s">
        <v>183</v>
      </c>
      <c r="D1170" s="81">
        <v>44720</v>
      </c>
      <c r="E1170" s="84" t="s">
        <v>3544</v>
      </c>
      <c r="F1170" s="84" t="s">
        <v>381</v>
      </c>
      <c r="G1170" s="83">
        <v>4</v>
      </c>
      <c r="H1170" s="94">
        <v>25.2</v>
      </c>
      <c r="I1170" s="93">
        <v>100.8</v>
      </c>
      <c r="J1170" s="58" t="s">
        <v>12</v>
      </c>
      <c r="K1170" s="31" t="s">
        <v>3192</v>
      </c>
    </row>
    <row r="1171" spans="2:11">
      <c r="B1171" s="226" t="s">
        <v>25</v>
      </c>
      <c r="C1171" s="227" t="s">
        <v>184</v>
      </c>
      <c r="D1171" s="81">
        <v>44720</v>
      </c>
      <c r="E1171" s="84" t="s">
        <v>3545</v>
      </c>
      <c r="F1171" s="84" t="s">
        <v>381</v>
      </c>
      <c r="G1171" s="83">
        <v>50</v>
      </c>
      <c r="H1171" s="94">
        <v>25.2</v>
      </c>
      <c r="I1171" s="93">
        <v>1260</v>
      </c>
      <c r="J1171" s="58" t="s">
        <v>12</v>
      </c>
      <c r="K1171" s="31" t="s">
        <v>3194</v>
      </c>
    </row>
    <row r="1172" spans="2:11">
      <c r="B1172" s="226" t="s">
        <v>25</v>
      </c>
      <c r="C1172" s="227" t="s">
        <v>185</v>
      </c>
      <c r="D1172" s="81">
        <v>44720</v>
      </c>
      <c r="E1172" s="84" t="s">
        <v>3546</v>
      </c>
      <c r="F1172" s="84" t="s">
        <v>381</v>
      </c>
      <c r="G1172" s="83">
        <v>50</v>
      </c>
      <c r="H1172" s="94">
        <v>25.2</v>
      </c>
      <c r="I1172" s="93">
        <v>1260</v>
      </c>
      <c r="J1172" s="58" t="s">
        <v>12</v>
      </c>
      <c r="K1172" s="31" t="s">
        <v>3196</v>
      </c>
    </row>
    <row r="1173" spans="2:11">
      <c r="B1173" s="226" t="s">
        <v>25</v>
      </c>
      <c r="C1173" s="227" t="s">
        <v>186</v>
      </c>
      <c r="D1173" s="81">
        <v>44720</v>
      </c>
      <c r="E1173" s="84" t="s">
        <v>3547</v>
      </c>
      <c r="F1173" s="84" t="s">
        <v>381</v>
      </c>
      <c r="G1173" s="83">
        <v>46</v>
      </c>
      <c r="H1173" s="94">
        <v>25.2</v>
      </c>
      <c r="I1173" s="93">
        <v>1159.2</v>
      </c>
      <c r="J1173" s="58" t="s">
        <v>12</v>
      </c>
      <c r="K1173" s="31" t="s">
        <v>3198</v>
      </c>
    </row>
    <row r="1174" spans="2:11">
      <c r="B1174" s="226" t="s">
        <v>25</v>
      </c>
      <c r="C1174" s="227" t="s">
        <v>187</v>
      </c>
      <c r="D1174" s="81">
        <v>44720</v>
      </c>
      <c r="E1174" s="84" t="s">
        <v>3547</v>
      </c>
      <c r="F1174" s="84" t="s">
        <v>381</v>
      </c>
      <c r="G1174" s="83">
        <v>15</v>
      </c>
      <c r="H1174" s="94">
        <v>25.2</v>
      </c>
      <c r="I1174" s="93">
        <v>378</v>
      </c>
      <c r="J1174" s="58" t="s">
        <v>12</v>
      </c>
      <c r="K1174" s="31" t="s">
        <v>3199</v>
      </c>
    </row>
    <row r="1175" spans="2:11">
      <c r="B1175" s="226" t="s">
        <v>25</v>
      </c>
      <c r="C1175" s="227" t="s">
        <v>188</v>
      </c>
      <c r="D1175" s="81">
        <v>44720</v>
      </c>
      <c r="E1175" s="84" t="s">
        <v>3548</v>
      </c>
      <c r="F1175" s="84" t="s">
        <v>381</v>
      </c>
      <c r="G1175" s="83">
        <v>61</v>
      </c>
      <c r="H1175" s="94">
        <v>25.2</v>
      </c>
      <c r="I1175" s="93">
        <v>1537.2</v>
      </c>
      <c r="J1175" s="58" t="s">
        <v>12</v>
      </c>
      <c r="K1175" s="31" t="s">
        <v>3201</v>
      </c>
    </row>
    <row r="1176" spans="2:11">
      <c r="B1176" s="226" t="s">
        <v>25</v>
      </c>
      <c r="C1176" s="227" t="s">
        <v>189</v>
      </c>
      <c r="D1176" s="81">
        <v>44720</v>
      </c>
      <c r="E1176" s="84" t="s">
        <v>3549</v>
      </c>
      <c r="F1176" s="84" t="s">
        <v>381</v>
      </c>
      <c r="G1176" s="83">
        <v>61</v>
      </c>
      <c r="H1176" s="94">
        <v>25.2</v>
      </c>
      <c r="I1176" s="93">
        <v>1537.2</v>
      </c>
      <c r="J1176" s="58" t="s">
        <v>12</v>
      </c>
      <c r="K1176" s="31" t="s">
        <v>3203</v>
      </c>
    </row>
    <row r="1177" spans="2:11">
      <c r="B1177" s="226" t="s">
        <v>25</v>
      </c>
      <c r="C1177" s="227" t="s">
        <v>190</v>
      </c>
      <c r="D1177" s="81">
        <v>44720</v>
      </c>
      <c r="E1177" s="84" t="s">
        <v>3550</v>
      </c>
      <c r="F1177" s="84" t="s">
        <v>381</v>
      </c>
      <c r="G1177" s="83">
        <v>59</v>
      </c>
      <c r="H1177" s="94">
        <v>25.2</v>
      </c>
      <c r="I1177" s="93">
        <v>1486.8</v>
      </c>
      <c r="J1177" s="58" t="s">
        <v>12</v>
      </c>
      <c r="K1177" s="31" t="s">
        <v>3205</v>
      </c>
    </row>
    <row r="1178" spans="2:11">
      <c r="B1178" s="226" t="s">
        <v>25</v>
      </c>
      <c r="C1178" s="227" t="s">
        <v>191</v>
      </c>
      <c r="D1178" s="81">
        <v>44720</v>
      </c>
      <c r="E1178" s="84" t="s">
        <v>3551</v>
      </c>
      <c r="F1178" s="84" t="s">
        <v>381</v>
      </c>
      <c r="G1178" s="83">
        <v>25</v>
      </c>
      <c r="H1178" s="94">
        <v>25.2</v>
      </c>
      <c r="I1178" s="93">
        <v>630</v>
      </c>
      <c r="J1178" s="58" t="s">
        <v>12</v>
      </c>
      <c r="K1178" s="31" t="s">
        <v>3207</v>
      </c>
    </row>
    <row r="1179" spans="2:11">
      <c r="B1179" s="226" t="s">
        <v>25</v>
      </c>
      <c r="C1179" s="227" t="s">
        <v>192</v>
      </c>
      <c r="D1179" s="81">
        <v>44720</v>
      </c>
      <c r="E1179" s="84" t="s">
        <v>3551</v>
      </c>
      <c r="F1179" s="84" t="s">
        <v>381</v>
      </c>
      <c r="G1179" s="83">
        <v>34</v>
      </c>
      <c r="H1179" s="94">
        <v>25.2</v>
      </c>
      <c r="I1179" s="93">
        <v>856.8</v>
      </c>
      <c r="J1179" s="58" t="s">
        <v>12</v>
      </c>
      <c r="K1179" s="31" t="s">
        <v>3208</v>
      </c>
    </row>
    <row r="1180" spans="2:11">
      <c r="B1180" s="226" t="s">
        <v>25</v>
      </c>
      <c r="C1180" s="227" t="s">
        <v>193</v>
      </c>
      <c r="D1180" s="81">
        <v>44720</v>
      </c>
      <c r="E1180" s="84" t="s">
        <v>3552</v>
      </c>
      <c r="F1180" s="84" t="s">
        <v>381</v>
      </c>
      <c r="G1180" s="83">
        <v>59</v>
      </c>
      <c r="H1180" s="94">
        <v>25.2</v>
      </c>
      <c r="I1180" s="93">
        <v>1486.8</v>
      </c>
      <c r="J1180" s="58" t="s">
        <v>12</v>
      </c>
      <c r="K1180" s="31" t="s">
        <v>3210</v>
      </c>
    </row>
    <row r="1181" spans="2:11">
      <c r="B1181" s="226" t="s">
        <v>25</v>
      </c>
      <c r="C1181" s="227" t="s">
        <v>194</v>
      </c>
      <c r="D1181" s="81">
        <v>44720</v>
      </c>
      <c r="E1181" s="84" t="s">
        <v>3553</v>
      </c>
      <c r="F1181" s="84" t="s">
        <v>381</v>
      </c>
      <c r="G1181" s="83">
        <v>59</v>
      </c>
      <c r="H1181" s="94">
        <v>25.2</v>
      </c>
      <c r="I1181" s="93">
        <v>1486.8</v>
      </c>
      <c r="J1181" s="58" t="s">
        <v>12</v>
      </c>
      <c r="K1181" s="31" t="s">
        <v>3212</v>
      </c>
    </row>
    <row r="1182" spans="2:11">
      <c r="B1182" s="226" t="s">
        <v>25</v>
      </c>
      <c r="C1182" s="227" t="s">
        <v>195</v>
      </c>
      <c r="D1182" s="81">
        <v>44720</v>
      </c>
      <c r="E1182" s="84" t="s">
        <v>3554</v>
      </c>
      <c r="F1182" s="84" t="s">
        <v>381</v>
      </c>
      <c r="G1182" s="83">
        <v>59</v>
      </c>
      <c r="H1182" s="94">
        <v>25.2</v>
      </c>
      <c r="I1182" s="93">
        <v>1486.8</v>
      </c>
      <c r="J1182" s="58" t="s">
        <v>12</v>
      </c>
      <c r="K1182" s="31" t="s">
        <v>3214</v>
      </c>
    </row>
    <row r="1183" spans="2:11">
      <c r="B1183" s="226" t="s">
        <v>25</v>
      </c>
      <c r="C1183" s="227" t="s">
        <v>196</v>
      </c>
      <c r="D1183" s="81">
        <v>44720</v>
      </c>
      <c r="E1183" s="84" t="s">
        <v>3555</v>
      </c>
      <c r="F1183" s="84" t="s">
        <v>381</v>
      </c>
      <c r="G1183" s="83">
        <v>59</v>
      </c>
      <c r="H1183" s="94">
        <v>25.2</v>
      </c>
      <c r="I1183" s="93">
        <v>1486.8</v>
      </c>
      <c r="J1183" s="58" t="s">
        <v>12</v>
      </c>
      <c r="K1183" s="31" t="s">
        <v>3216</v>
      </c>
    </row>
    <row r="1184" spans="2:11">
      <c r="B1184" s="226" t="s">
        <v>25</v>
      </c>
      <c r="C1184" s="227" t="s">
        <v>197</v>
      </c>
      <c r="D1184" s="81">
        <v>44720</v>
      </c>
      <c r="E1184" s="84" t="s">
        <v>3556</v>
      </c>
      <c r="F1184" s="84" t="s">
        <v>381</v>
      </c>
      <c r="G1184" s="83">
        <v>60</v>
      </c>
      <c r="H1184" s="94">
        <v>25.2</v>
      </c>
      <c r="I1184" s="93">
        <v>1512</v>
      </c>
      <c r="J1184" s="58" t="s">
        <v>12</v>
      </c>
      <c r="K1184" s="31" t="s">
        <v>3218</v>
      </c>
    </row>
    <row r="1185" spans="2:11">
      <c r="B1185" s="226" t="s">
        <v>25</v>
      </c>
      <c r="C1185" s="227" t="s">
        <v>198</v>
      </c>
      <c r="D1185" s="81">
        <v>44720</v>
      </c>
      <c r="E1185" s="84" t="s">
        <v>3557</v>
      </c>
      <c r="F1185" s="84" t="s">
        <v>381</v>
      </c>
      <c r="G1185" s="83">
        <v>60</v>
      </c>
      <c r="H1185" s="94">
        <v>25.2</v>
      </c>
      <c r="I1185" s="93">
        <v>1512</v>
      </c>
      <c r="J1185" s="58" t="s">
        <v>12</v>
      </c>
      <c r="K1185" s="31" t="s">
        <v>3220</v>
      </c>
    </row>
    <row r="1186" spans="2:11">
      <c r="B1186" s="226" t="s">
        <v>25</v>
      </c>
      <c r="C1186" s="227" t="s">
        <v>199</v>
      </c>
      <c r="D1186" s="81">
        <v>44720</v>
      </c>
      <c r="E1186" s="84" t="s">
        <v>3558</v>
      </c>
      <c r="F1186" s="84" t="s">
        <v>381</v>
      </c>
      <c r="G1186" s="83">
        <v>60</v>
      </c>
      <c r="H1186" s="94">
        <v>25.2</v>
      </c>
      <c r="I1186" s="93">
        <v>1512</v>
      </c>
      <c r="J1186" s="58" t="s">
        <v>12</v>
      </c>
      <c r="K1186" s="31" t="s">
        <v>3222</v>
      </c>
    </row>
    <row r="1187" spans="2:11">
      <c r="B1187" s="226" t="s">
        <v>25</v>
      </c>
      <c r="C1187" s="227" t="s">
        <v>200</v>
      </c>
      <c r="D1187" s="81">
        <v>44720</v>
      </c>
      <c r="E1187" s="84" t="s">
        <v>3559</v>
      </c>
      <c r="F1187" s="84" t="s">
        <v>381</v>
      </c>
      <c r="G1187" s="83">
        <v>14</v>
      </c>
      <c r="H1187" s="94">
        <v>25.2</v>
      </c>
      <c r="I1187" s="93">
        <v>352.8</v>
      </c>
      <c r="J1187" s="58" t="s">
        <v>12</v>
      </c>
      <c r="K1187" s="31" t="s">
        <v>3224</v>
      </c>
    </row>
    <row r="1188" spans="2:11">
      <c r="B1188" s="226" t="s">
        <v>25</v>
      </c>
      <c r="C1188" s="227" t="s">
        <v>201</v>
      </c>
      <c r="D1188" s="81">
        <v>44720</v>
      </c>
      <c r="E1188" s="84" t="s">
        <v>3559</v>
      </c>
      <c r="F1188" s="84" t="s">
        <v>381</v>
      </c>
      <c r="G1188" s="83">
        <v>46</v>
      </c>
      <c r="H1188" s="94">
        <v>25.2</v>
      </c>
      <c r="I1188" s="93">
        <v>1159.2</v>
      </c>
      <c r="J1188" s="58" t="s">
        <v>12</v>
      </c>
      <c r="K1188" s="31" t="s">
        <v>3225</v>
      </c>
    </row>
    <row r="1189" spans="2:11">
      <c r="B1189" s="226" t="s">
        <v>25</v>
      </c>
      <c r="C1189" s="227" t="s">
        <v>202</v>
      </c>
      <c r="D1189" s="81">
        <v>44720</v>
      </c>
      <c r="E1189" s="84" t="s">
        <v>3560</v>
      </c>
      <c r="F1189" s="84" t="s">
        <v>381</v>
      </c>
      <c r="G1189" s="83">
        <v>60</v>
      </c>
      <c r="H1189" s="94">
        <v>25.2</v>
      </c>
      <c r="I1189" s="93">
        <v>1512</v>
      </c>
      <c r="J1189" s="58" t="s">
        <v>12</v>
      </c>
      <c r="K1189" s="31" t="s">
        <v>3227</v>
      </c>
    </row>
    <row r="1190" spans="2:11">
      <c r="B1190" s="226" t="s">
        <v>25</v>
      </c>
      <c r="C1190" s="227" t="s">
        <v>203</v>
      </c>
      <c r="D1190" s="81">
        <v>44720</v>
      </c>
      <c r="E1190" s="84" t="s">
        <v>3561</v>
      </c>
      <c r="F1190" s="84" t="s">
        <v>381</v>
      </c>
      <c r="G1190" s="83">
        <v>44</v>
      </c>
      <c r="H1190" s="94">
        <v>25.2</v>
      </c>
      <c r="I1190" s="93">
        <v>1108.8</v>
      </c>
      <c r="J1190" s="58" t="s">
        <v>12</v>
      </c>
      <c r="K1190" s="31" t="s">
        <v>3229</v>
      </c>
    </row>
    <row r="1191" spans="2:11">
      <c r="B1191" s="226" t="s">
        <v>25</v>
      </c>
      <c r="C1191" s="227" t="s">
        <v>204</v>
      </c>
      <c r="D1191" s="81">
        <v>44720</v>
      </c>
      <c r="E1191" s="84" t="s">
        <v>3561</v>
      </c>
      <c r="F1191" s="84" t="s">
        <v>381</v>
      </c>
      <c r="G1191" s="83">
        <v>16</v>
      </c>
      <c r="H1191" s="94">
        <v>25.2</v>
      </c>
      <c r="I1191" s="93">
        <v>403.2</v>
      </c>
      <c r="J1191" s="58" t="s">
        <v>12</v>
      </c>
      <c r="K1191" s="31" t="s">
        <v>3230</v>
      </c>
    </row>
    <row r="1192" spans="2:11">
      <c r="B1192" s="226" t="s">
        <v>25</v>
      </c>
      <c r="C1192" s="227" t="s">
        <v>205</v>
      </c>
      <c r="D1192" s="81">
        <v>44720</v>
      </c>
      <c r="E1192" s="84" t="s">
        <v>3562</v>
      </c>
      <c r="F1192" s="84" t="s">
        <v>381</v>
      </c>
      <c r="G1192" s="83">
        <v>64</v>
      </c>
      <c r="H1192" s="94">
        <v>25.2</v>
      </c>
      <c r="I1192" s="93">
        <v>1612.8</v>
      </c>
      <c r="J1192" s="58" t="s">
        <v>12</v>
      </c>
      <c r="K1192" s="31" t="s">
        <v>3232</v>
      </c>
    </row>
    <row r="1193" spans="2:11">
      <c r="B1193" s="226" t="s">
        <v>25</v>
      </c>
      <c r="C1193" s="227" t="s">
        <v>206</v>
      </c>
      <c r="D1193" s="81">
        <v>44720</v>
      </c>
      <c r="E1193" s="84" t="s">
        <v>3563</v>
      </c>
      <c r="F1193" s="84" t="s">
        <v>381</v>
      </c>
      <c r="G1193" s="83">
        <v>24</v>
      </c>
      <c r="H1193" s="94">
        <v>25.2</v>
      </c>
      <c r="I1193" s="93">
        <v>604.79999999999995</v>
      </c>
      <c r="J1193" s="58" t="s">
        <v>12</v>
      </c>
      <c r="K1193" s="31" t="s">
        <v>3234</v>
      </c>
    </row>
    <row r="1194" spans="2:11">
      <c r="B1194" s="226" t="s">
        <v>25</v>
      </c>
      <c r="C1194" s="227" t="s">
        <v>207</v>
      </c>
      <c r="D1194" s="81">
        <v>44720</v>
      </c>
      <c r="E1194" s="84" t="s">
        <v>3563</v>
      </c>
      <c r="F1194" s="84" t="s">
        <v>381</v>
      </c>
      <c r="G1194" s="83">
        <v>40</v>
      </c>
      <c r="H1194" s="94">
        <v>25.2</v>
      </c>
      <c r="I1194" s="93">
        <v>1008</v>
      </c>
      <c r="J1194" s="58" t="s">
        <v>12</v>
      </c>
      <c r="K1194" s="31" t="s">
        <v>3235</v>
      </c>
    </row>
    <row r="1195" spans="2:11">
      <c r="B1195" s="226" t="s">
        <v>25</v>
      </c>
      <c r="C1195" s="227" t="s">
        <v>208</v>
      </c>
      <c r="D1195" s="81">
        <v>44720</v>
      </c>
      <c r="E1195" s="84" t="s">
        <v>3564</v>
      </c>
      <c r="F1195" s="84" t="s">
        <v>381</v>
      </c>
      <c r="G1195" s="83">
        <v>64</v>
      </c>
      <c r="H1195" s="94">
        <v>25.2</v>
      </c>
      <c r="I1195" s="93">
        <v>1612.8</v>
      </c>
      <c r="J1195" s="58" t="s">
        <v>12</v>
      </c>
      <c r="K1195" s="31" t="s">
        <v>3237</v>
      </c>
    </row>
    <row r="1196" spans="2:11">
      <c r="B1196" s="226" t="s">
        <v>25</v>
      </c>
      <c r="C1196" s="227" t="s">
        <v>209</v>
      </c>
      <c r="D1196" s="81">
        <v>44720</v>
      </c>
      <c r="E1196" s="84" t="s">
        <v>3565</v>
      </c>
      <c r="F1196" s="84" t="s">
        <v>381</v>
      </c>
      <c r="G1196" s="83">
        <v>31</v>
      </c>
      <c r="H1196" s="94">
        <v>25.2</v>
      </c>
      <c r="I1196" s="93">
        <v>781.19999999999993</v>
      </c>
      <c r="J1196" s="58" t="s">
        <v>12</v>
      </c>
      <c r="K1196" s="31" t="s">
        <v>3239</v>
      </c>
    </row>
    <row r="1197" spans="2:11">
      <c r="B1197" s="226" t="s">
        <v>25</v>
      </c>
      <c r="C1197" s="227" t="s">
        <v>210</v>
      </c>
      <c r="D1197" s="81">
        <v>44720</v>
      </c>
      <c r="E1197" s="84" t="s">
        <v>3565</v>
      </c>
      <c r="F1197" s="84" t="s">
        <v>381</v>
      </c>
      <c r="G1197" s="83">
        <v>33</v>
      </c>
      <c r="H1197" s="94">
        <v>25.2</v>
      </c>
      <c r="I1197" s="93">
        <v>831.6</v>
      </c>
      <c r="J1197" s="58" t="s">
        <v>12</v>
      </c>
      <c r="K1197" s="31" t="s">
        <v>3240</v>
      </c>
    </row>
    <row r="1198" spans="2:11">
      <c r="B1198" s="226" t="s">
        <v>25</v>
      </c>
      <c r="C1198" s="227" t="s">
        <v>211</v>
      </c>
      <c r="D1198" s="81">
        <v>44720</v>
      </c>
      <c r="E1198" s="84" t="s">
        <v>3566</v>
      </c>
      <c r="F1198" s="84" t="s">
        <v>381</v>
      </c>
      <c r="G1198" s="83">
        <v>40</v>
      </c>
      <c r="H1198" s="94">
        <v>25.2</v>
      </c>
      <c r="I1198" s="93">
        <v>1008</v>
      </c>
      <c r="J1198" s="58" t="s">
        <v>12</v>
      </c>
      <c r="K1198" s="31" t="s">
        <v>3242</v>
      </c>
    </row>
    <row r="1199" spans="2:11">
      <c r="B1199" s="226" t="s">
        <v>25</v>
      </c>
      <c r="C1199" s="227" t="s">
        <v>212</v>
      </c>
      <c r="D1199" s="81">
        <v>44720</v>
      </c>
      <c r="E1199" s="84" t="s">
        <v>3566</v>
      </c>
      <c r="F1199" s="84" t="s">
        <v>381</v>
      </c>
      <c r="G1199" s="83">
        <v>24</v>
      </c>
      <c r="H1199" s="94">
        <v>25.2</v>
      </c>
      <c r="I1199" s="93">
        <v>604.79999999999995</v>
      </c>
      <c r="J1199" s="58" t="s">
        <v>12</v>
      </c>
      <c r="K1199" s="31" t="s">
        <v>3243</v>
      </c>
    </row>
    <row r="1200" spans="2:11">
      <c r="B1200" s="226" t="s">
        <v>25</v>
      </c>
      <c r="C1200" s="227" t="s">
        <v>213</v>
      </c>
      <c r="D1200" s="81">
        <v>44720</v>
      </c>
      <c r="E1200" s="84" t="s">
        <v>3567</v>
      </c>
      <c r="F1200" s="84" t="s">
        <v>381</v>
      </c>
      <c r="G1200" s="83">
        <v>16</v>
      </c>
      <c r="H1200" s="94">
        <v>25.2</v>
      </c>
      <c r="I1200" s="93">
        <v>403.2</v>
      </c>
      <c r="J1200" s="58" t="s">
        <v>12</v>
      </c>
      <c r="K1200" s="31" t="s">
        <v>3245</v>
      </c>
    </row>
    <row r="1201" spans="2:11">
      <c r="B1201" s="226" t="s">
        <v>25</v>
      </c>
      <c r="C1201" s="227" t="s">
        <v>214</v>
      </c>
      <c r="D1201" s="81">
        <v>44720</v>
      </c>
      <c r="E1201" s="84" t="s">
        <v>3567</v>
      </c>
      <c r="F1201" s="84" t="s">
        <v>381</v>
      </c>
      <c r="G1201" s="83">
        <v>33</v>
      </c>
      <c r="H1201" s="94">
        <v>25.2</v>
      </c>
      <c r="I1201" s="93">
        <v>831.6</v>
      </c>
      <c r="J1201" s="58" t="s">
        <v>12</v>
      </c>
      <c r="K1201" s="31" t="s">
        <v>3246</v>
      </c>
    </row>
    <row r="1202" spans="2:11">
      <c r="B1202" s="226" t="s">
        <v>25</v>
      </c>
      <c r="C1202" s="227" t="s">
        <v>215</v>
      </c>
      <c r="D1202" s="81">
        <v>44720</v>
      </c>
      <c r="E1202" s="84" t="s">
        <v>3567</v>
      </c>
      <c r="F1202" s="84" t="s">
        <v>381</v>
      </c>
      <c r="G1202" s="83">
        <v>9</v>
      </c>
      <c r="H1202" s="94">
        <v>25.2</v>
      </c>
      <c r="I1202" s="93">
        <v>226.79999999999998</v>
      </c>
      <c r="J1202" s="58" t="s">
        <v>12</v>
      </c>
      <c r="K1202" s="31" t="s">
        <v>3247</v>
      </c>
    </row>
    <row r="1203" spans="2:11">
      <c r="B1203" s="226" t="s">
        <v>25</v>
      </c>
      <c r="C1203" s="227" t="s">
        <v>216</v>
      </c>
      <c r="D1203" s="81">
        <v>44720</v>
      </c>
      <c r="E1203" s="84" t="s">
        <v>3568</v>
      </c>
      <c r="F1203" s="84" t="s">
        <v>381</v>
      </c>
      <c r="G1203" s="83">
        <v>58</v>
      </c>
      <c r="H1203" s="94">
        <v>25.2</v>
      </c>
      <c r="I1203" s="93">
        <v>1461.6</v>
      </c>
      <c r="J1203" s="58" t="s">
        <v>12</v>
      </c>
      <c r="K1203" s="31" t="s">
        <v>3249</v>
      </c>
    </row>
    <row r="1204" spans="2:11">
      <c r="B1204" s="226" t="s">
        <v>25</v>
      </c>
      <c r="C1204" s="227" t="s">
        <v>217</v>
      </c>
      <c r="D1204" s="81">
        <v>44720</v>
      </c>
      <c r="E1204" s="84" t="s">
        <v>3569</v>
      </c>
      <c r="F1204" s="84" t="s">
        <v>381</v>
      </c>
      <c r="G1204" s="83">
        <v>27</v>
      </c>
      <c r="H1204" s="94">
        <v>25.2</v>
      </c>
      <c r="I1204" s="93">
        <v>680.4</v>
      </c>
      <c r="J1204" s="58" t="s">
        <v>12</v>
      </c>
      <c r="K1204" s="31" t="s">
        <v>3251</v>
      </c>
    </row>
    <row r="1205" spans="2:11">
      <c r="B1205" s="226" t="s">
        <v>25</v>
      </c>
      <c r="C1205" s="227" t="s">
        <v>218</v>
      </c>
      <c r="D1205" s="81">
        <v>44720</v>
      </c>
      <c r="E1205" s="84" t="s">
        <v>3569</v>
      </c>
      <c r="F1205" s="84" t="s">
        <v>381</v>
      </c>
      <c r="G1205" s="83">
        <v>31</v>
      </c>
      <c r="H1205" s="94">
        <v>25.2</v>
      </c>
      <c r="I1205" s="93">
        <v>781.19999999999993</v>
      </c>
      <c r="J1205" s="58" t="s">
        <v>12</v>
      </c>
      <c r="K1205" s="31" t="s">
        <v>3252</v>
      </c>
    </row>
    <row r="1206" spans="2:11">
      <c r="B1206" s="226" t="s">
        <v>25</v>
      </c>
      <c r="C1206" s="227" t="s">
        <v>219</v>
      </c>
      <c r="D1206" s="81">
        <v>44720</v>
      </c>
      <c r="E1206" s="84" t="s">
        <v>3570</v>
      </c>
      <c r="F1206" s="84" t="s">
        <v>381</v>
      </c>
      <c r="G1206" s="83">
        <v>58</v>
      </c>
      <c r="H1206" s="94">
        <v>25.2</v>
      </c>
      <c r="I1206" s="93">
        <v>1461.6</v>
      </c>
      <c r="J1206" s="58" t="s">
        <v>12</v>
      </c>
      <c r="K1206" s="31" t="s">
        <v>3254</v>
      </c>
    </row>
    <row r="1207" spans="2:11">
      <c r="B1207" s="226" t="s">
        <v>25</v>
      </c>
      <c r="C1207" s="227" t="s">
        <v>220</v>
      </c>
      <c r="D1207" s="81">
        <v>44720</v>
      </c>
      <c r="E1207" s="84" t="s">
        <v>3571</v>
      </c>
      <c r="F1207" s="84" t="s">
        <v>381</v>
      </c>
      <c r="G1207" s="83">
        <v>58</v>
      </c>
      <c r="H1207" s="94">
        <v>25.2</v>
      </c>
      <c r="I1207" s="93">
        <v>1461.6</v>
      </c>
      <c r="J1207" s="58" t="s">
        <v>12</v>
      </c>
      <c r="K1207" s="31" t="s">
        <v>3256</v>
      </c>
    </row>
    <row r="1208" spans="2:11">
      <c r="B1208" s="226" t="s">
        <v>25</v>
      </c>
      <c r="C1208" s="227" t="s">
        <v>221</v>
      </c>
      <c r="D1208" s="81">
        <v>44720</v>
      </c>
      <c r="E1208" s="84" t="s">
        <v>3572</v>
      </c>
      <c r="F1208" s="84" t="s">
        <v>381</v>
      </c>
      <c r="G1208" s="83">
        <v>61</v>
      </c>
      <c r="H1208" s="94">
        <v>25.2</v>
      </c>
      <c r="I1208" s="93">
        <v>1537.2</v>
      </c>
      <c r="J1208" s="58" t="s">
        <v>12</v>
      </c>
      <c r="K1208" s="31" t="s">
        <v>3258</v>
      </c>
    </row>
    <row r="1209" spans="2:11">
      <c r="B1209" s="226" t="s">
        <v>25</v>
      </c>
      <c r="C1209" s="227" t="s">
        <v>222</v>
      </c>
      <c r="D1209" s="81">
        <v>44720</v>
      </c>
      <c r="E1209" s="84" t="s">
        <v>3573</v>
      </c>
      <c r="F1209" s="84" t="s">
        <v>381</v>
      </c>
      <c r="G1209" s="83">
        <v>61</v>
      </c>
      <c r="H1209" s="94">
        <v>25.2</v>
      </c>
      <c r="I1209" s="93">
        <v>1537.2</v>
      </c>
      <c r="J1209" s="58" t="s">
        <v>12</v>
      </c>
      <c r="K1209" s="31" t="s">
        <v>3260</v>
      </c>
    </row>
    <row r="1210" spans="2:11">
      <c r="B1210" s="226" t="s">
        <v>25</v>
      </c>
      <c r="C1210" s="227" t="s">
        <v>223</v>
      </c>
      <c r="D1210" s="81">
        <v>44720</v>
      </c>
      <c r="E1210" s="84" t="s">
        <v>3574</v>
      </c>
      <c r="F1210" s="84" t="s">
        <v>381</v>
      </c>
      <c r="G1210" s="83">
        <v>61</v>
      </c>
      <c r="H1210" s="94">
        <v>25.2</v>
      </c>
      <c r="I1210" s="93">
        <v>1537.2</v>
      </c>
      <c r="J1210" s="58" t="s">
        <v>12</v>
      </c>
      <c r="K1210" s="31" t="s">
        <v>3262</v>
      </c>
    </row>
    <row r="1211" spans="2:11">
      <c r="B1211" s="226" t="s">
        <v>25</v>
      </c>
      <c r="C1211" s="227" t="s">
        <v>224</v>
      </c>
      <c r="D1211" s="81">
        <v>44720</v>
      </c>
      <c r="E1211" s="84" t="s">
        <v>3575</v>
      </c>
      <c r="F1211" s="84" t="s">
        <v>381</v>
      </c>
      <c r="G1211" s="83">
        <v>61</v>
      </c>
      <c r="H1211" s="94">
        <v>25.2</v>
      </c>
      <c r="I1211" s="93">
        <v>1537.2</v>
      </c>
      <c r="J1211" s="58" t="s">
        <v>12</v>
      </c>
      <c r="K1211" s="31" t="s">
        <v>3264</v>
      </c>
    </row>
    <row r="1212" spans="2:11">
      <c r="B1212" s="226" t="s">
        <v>25</v>
      </c>
      <c r="C1212" s="227" t="s">
        <v>225</v>
      </c>
      <c r="D1212" s="81">
        <v>44720</v>
      </c>
      <c r="E1212" s="84" t="s">
        <v>3576</v>
      </c>
      <c r="F1212" s="84" t="s">
        <v>381</v>
      </c>
      <c r="G1212" s="83">
        <v>39</v>
      </c>
      <c r="H1212" s="94">
        <v>25.2</v>
      </c>
      <c r="I1212" s="93">
        <v>982.8</v>
      </c>
      <c r="J1212" s="58" t="s">
        <v>12</v>
      </c>
      <c r="K1212" s="31" t="s">
        <v>3266</v>
      </c>
    </row>
    <row r="1213" spans="2:11">
      <c r="B1213" s="226" t="s">
        <v>25</v>
      </c>
      <c r="C1213" s="227" t="s">
        <v>226</v>
      </c>
      <c r="D1213" s="81">
        <v>44720</v>
      </c>
      <c r="E1213" s="84" t="s">
        <v>3576</v>
      </c>
      <c r="F1213" s="84" t="s">
        <v>381</v>
      </c>
      <c r="G1213" s="83">
        <v>22</v>
      </c>
      <c r="H1213" s="94">
        <v>25.2</v>
      </c>
      <c r="I1213" s="93">
        <v>554.4</v>
      </c>
      <c r="J1213" s="58" t="s">
        <v>12</v>
      </c>
      <c r="K1213" s="31" t="s">
        <v>3267</v>
      </c>
    </row>
    <row r="1214" spans="2:11">
      <c r="B1214" s="226" t="s">
        <v>25</v>
      </c>
      <c r="C1214" s="227" t="s">
        <v>227</v>
      </c>
      <c r="D1214" s="81">
        <v>44720</v>
      </c>
      <c r="E1214" s="84" t="s">
        <v>3577</v>
      </c>
      <c r="F1214" s="84" t="s">
        <v>381</v>
      </c>
      <c r="G1214" s="83">
        <v>55</v>
      </c>
      <c r="H1214" s="94">
        <v>25.2</v>
      </c>
      <c r="I1214" s="93">
        <v>1386</v>
      </c>
      <c r="J1214" s="58" t="s">
        <v>12</v>
      </c>
      <c r="K1214" s="31" t="s">
        <v>3269</v>
      </c>
    </row>
    <row r="1215" spans="2:11">
      <c r="B1215" s="226" t="s">
        <v>25</v>
      </c>
      <c r="C1215" s="227" t="s">
        <v>228</v>
      </c>
      <c r="D1215" s="81">
        <v>44720</v>
      </c>
      <c r="E1215" s="84" t="s">
        <v>3578</v>
      </c>
      <c r="F1215" s="84" t="s">
        <v>381</v>
      </c>
      <c r="G1215" s="83">
        <v>55</v>
      </c>
      <c r="H1215" s="94">
        <v>25.2</v>
      </c>
      <c r="I1215" s="93">
        <v>1386</v>
      </c>
      <c r="J1215" s="58" t="s">
        <v>12</v>
      </c>
      <c r="K1215" s="31" t="s">
        <v>3271</v>
      </c>
    </row>
    <row r="1216" spans="2:11">
      <c r="B1216" s="226" t="s">
        <v>25</v>
      </c>
      <c r="C1216" s="227" t="s">
        <v>229</v>
      </c>
      <c r="D1216" s="81">
        <v>44720</v>
      </c>
      <c r="E1216" s="84" t="s">
        <v>3579</v>
      </c>
      <c r="F1216" s="84" t="s">
        <v>381</v>
      </c>
      <c r="G1216" s="83">
        <v>18</v>
      </c>
      <c r="H1216" s="94">
        <v>25.2</v>
      </c>
      <c r="I1216" s="93">
        <v>453.59999999999997</v>
      </c>
      <c r="J1216" s="58" t="s">
        <v>12</v>
      </c>
      <c r="K1216" s="31" t="s">
        <v>3273</v>
      </c>
    </row>
    <row r="1217" spans="2:11">
      <c r="B1217" s="226" t="s">
        <v>25</v>
      </c>
      <c r="C1217" s="227" t="s">
        <v>230</v>
      </c>
      <c r="D1217" s="81">
        <v>44720</v>
      </c>
      <c r="E1217" s="84" t="s">
        <v>3579</v>
      </c>
      <c r="F1217" s="84" t="s">
        <v>381</v>
      </c>
      <c r="G1217" s="83">
        <v>37</v>
      </c>
      <c r="H1217" s="94">
        <v>25.2</v>
      </c>
      <c r="I1217" s="93">
        <v>932.4</v>
      </c>
      <c r="J1217" s="58" t="s">
        <v>12</v>
      </c>
      <c r="K1217" s="31" t="s">
        <v>3274</v>
      </c>
    </row>
    <row r="1218" spans="2:11">
      <c r="B1218" s="226" t="s">
        <v>25</v>
      </c>
      <c r="C1218" s="227" t="s">
        <v>231</v>
      </c>
      <c r="D1218" s="81">
        <v>44720</v>
      </c>
      <c r="E1218" s="84" t="s">
        <v>3580</v>
      </c>
      <c r="F1218" s="84" t="s">
        <v>381</v>
      </c>
      <c r="G1218" s="83">
        <v>10</v>
      </c>
      <c r="H1218" s="94">
        <v>25.2</v>
      </c>
      <c r="I1218" s="93">
        <v>252</v>
      </c>
      <c r="J1218" s="58" t="s">
        <v>12</v>
      </c>
      <c r="K1218" s="31" t="s">
        <v>3276</v>
      </c>
    </row>
    <row r="1219" spans="2:11">
      <c r="B1219" s="226" t="s">
        <v>25</v>
      </c>
      <c r="C1219" s="227" t="s">
        <v>232</v>
      </c>
      <c r="D1219" s="81">
        <v>44720</v>
      </c>
      <c r="E1219" s="84" t="s">
        <v>3580</v>
      </c>
      <c r="F1219" s="84" t="s">
        <v>381</v>
      </c>
      <c r="G1219" s="83">
        <v>45</v>
      </c>
      <c r="H1219" s="94">
        <v>25.2</v>
      </c>
      <c r="I1219" s="93">
        <v>1134</v>
      </c>
      <c r="J1219" s="58" t="s">
        <v>12</v>
      </c>
      <c r="K1219" s="31" t="s">
        <v>3277</v>
      </c>
    </row>
    <row r="1220" spans="2:11">
      <c r="B1220" s="226" t="s">
        <v>25</v>
      </c>
      <c r="C1220" s="227" t="s">
        <v>233</v>
      </c>
      <c r="D1220" s="81">
        <v>44720</v>
      </c>
      <c r="E1220" s="84" t="s">
        <v>3581</v>
      </c>
      <c r="F1220" s="84" t="s">
        <v>381</v>
      </c>
      <c r="G1220" s="83">
        <v>55</v>
      </c>
      <c r="H1220" s="94">
        <v>25.2</v>
      </c>
      <c r="I1220" s="93">
        <v>1386</v>
      </c>
      <c r="J1220" s="58" t="s">
        <v>12</v>
      </c>
      <c r="K1220" s="31" t="s">
        <v>3279</v>
      </c>
    </row>
    <row r="1221" spans="2:11">
      <c r="B1221" s="226" t="s">
        <v>25</v>
      </c>
      <c r="C1221" s="227" t="s">
        <v>234</v>
      </c>
      <c r="D1221" s="81">
        <v>44720</v>
      </c>
      <c r="E1221" s="84" t="s">
        <v>3582</v>
      </c>
      <c r="F1221" s="84" t="s">
        <v>381</v>
      </c>
      <c r="G1221" s="83">
        <v>55</v>
      </c>
      <c r="H1221" s="94">
        <v>25.2</v>
      </c>
      <c r="I1221" s="93">
        <v>1386</v>
      </c>
      <c r="J1221" s="58" t="s">
        <v>12</v>
      </c>
      <c r="K1221" s="31" t="s">
        <v>3281</v>
      </c>
    </row>
    <row r="1222" spans="2:11">
      <c r="B1222" s="226" t="s">
        <v>25</v>
      </c>
      <c r="C1222" s="227" t="s">
        <v>235</v>
      </c>
      <c r="D1222" s="81">
        <v>44720</v>
      </c>
      <c r="E1222" s="84" t="s">
        <v>3583</v>
      </c>
      <c r="F1222" s="84" t="s">
        <v>381</v>
      </c>
      <c r="G1222" s="83">
        <v>59</v>
      </c>
      <c r="H1222" s="94">
        <v>25.2</v>
      </c>
      <c r="I1222" s="93">
        <v>1486.8</v>
      </c>
      <c r="J1222" s="58" t="s">
        <v>12</v>
      </c>
      <c r="K1222" s="31" t="s">
        <v>3283</v>
      </c>
    </row>
    <row r="1223" spans="2:11">
      <c r="B1223" s="226" t="s">
        <v>25</v>
      </c>
      <c r="C1223" s="227" t="s">
        <v>236</v>
      </c>
      <c r="D1223" s="81">
        <v>44720</v>
      </c>
      <c r="E1223" s="84" t="s">
        <v>3584</v>
      </c>
      <c r="F1223" s="84" t="s">
        <v>381</v>
      </c>
      <c r="G1223" s="83">
        <v>59</v>
      </c>
      <c r="H1223" s="94">
        <v>25.2</v>
      </c>
      <c r="I1223" s="93">
        <v>1486.8</v>
      </c>
      <c r="J1223" s="58" t="s">
        <v>12</v>
      </c>
      <c r="K1223" s="31" t="s">
        <v>3285</v>
      </c>
    </row>
    <row r="1224" spans="2:11">
      <c r="B1224" s="226" t="s">
        <v>25</v>
      </c>
      <c r="C1224" s="227" t="s">
        <v>237</v>
      </c>
      <c r="D1224" s="81">
        <v>44720</v>
      </c>
      <c r="E1224" s="84" t="s">
        <v>3585</v>
      </c>
      <c r="F1224" s="84" t="s">
        <v>381</v>
      </c>
      <c r="G1224" s="83">
        <v>59</v>
      </c>
      <c r="H1224" s="94">
        <v>25.2</v>
      </c>
      <c r="I1224" s="93">
        <v>1486.8</v>
      </c>
      <c r="J1224" s="58" t="s">
        <v>12</v>
      </c>
      <c r="K1224" s="31" t="s">
        <v>3287</v>
      </c>
    </row>
    <row r="1225" spans="2:11">
      <c r="B1225" s="226" t="s">
        <v>25</v>
      </c>
      <c r="C1225" s="227" t="s">
        <v>238</v>
      </c>
      <c r="D1225" s="81">
        <v>44720</v>
      </c>
      <c r="E1225" s="84" t="s">
        <v>3586</v>
      </c>
      <c r="F1225" s="84" t="s">
        <v>381</v>
      </c>
      <c r="G1225" s="83">
        <v>59</v>
      </c>
      <c r="H1225" s="94">
        <v>25.2</v>
      </c>
      <c r="I1225" s="93">
        <v>1486.8</v>
      </c>
      <c r="J1225" s="58" t="s">
        <v>12</v>
      </c>
      <c r="K1225" s="31" t="s">
        <v>3289</v>
      </c>
    </row>
    <row r="1226" spans="2:11">
      <c r="B1226" s="226" t="s">
        <v>25</v>
      </c>
      <c r="C1226" s="227" t="s">
        <v>239</v>
      </c>
      <c r="D1226" s="81">
        <v>44720</v>
      </c>
      <c r="E1226" s="84" t="s">
        <v>3587</v>
      </c>
      <c r="F1226" s="84" t="s">
        <v>381</v>
      </c>
      <c r="G1226" s="83">
        <v>59</v>
      </c>
      <c r="H1226" s="94">
        <v>25.2</v>
      </c>
      <c r="I1226" s="93">
        <v>1486.8</v>
      </c>
      <c r="J1226" s="58" t="s">
        <v>12</v>
      </c>
      <c r="K1226" s="31" t="s">
        <v>3291</v>
      </c>
    </row>
    <row r="1227" spans="2:11">
      <c r="B1227" s="226" t="s">
        <v>25</v>
      </c>
      <c r="C1227" s="227" t="s">
        <v>240</v>
      </c>
      <c r="D1227" s="81">
        <v>44720</v>
      </c>
      <c r="E1227" s="84" t="s">
        <v>3588</v>
      </c>
      <c r="F1227" s="84" t="s">
        <v>381</v>
      </c>
      <c r="G1227" s="83">
        <v>25</v>
      </c>
      <c r="H1227" s="94">
        <v>25.2</v>
      </c>
      <c r="I1227" s="93">
        <v>630</v>
      </c>
      <c r="J1227" s="58" t="s">
        <v>12</v>
      </c>
      <c r="K1227" s="31" t="s">
        <v>3293</v>
      </c>
    </row>
    <row r="1228" spans="2:11">
      <c r="B1228" s="226" t="s">
        <v>25</v>
      </c>
      <c r="C1228" s="227" t="s">
        <v>241</v>
      </c>
      <c r="D1228" s="81">
        <v>44720</v>
      </c>
      <c r="E1228" s="84" t="s">
        <v>3588</v>
      </c>
      <c r="F1228" s="84" t="s">
        <v>381</v>
      </c>
      <c r="G1228" s="83">
        <v>29</v>
      </c>
      <c r="H1228" s="94">
        <v>25.2</v>
      </c>
      <c r="I1228" s="93">
        <v>730.8</v>
      </c>
      <c r="J1228" s="58" t="s">
        <v>12</v>
      </c>
      <c r="K1228" s="31" t="s">
        <v>3294</v>
      </c>
    </row>
    <row r="1229" spans="2:11">
      <c r="B1229" s="226" t="s">
        <v>25</v>
      </c>
      <c r="C1229" s="227" t="s">
        <v>242</v>
      </c>
      <c r="D1229" s="81">
        <v>44720</v>
      </c>
      <c r="E1229" s="84" t="s">
        <v>2810</v>
      </c>
      <c r="F1229" s="84" t="s">
        <v>381</v>
      </c>
      <c r="G1229" s="83">
        <v>59</v>
      </c>
      <c r="H1229" s="94">
        <v>25.15</v>
      </c>
      <c r="I1229" s="93">
        <v>1483.85</v>
      </c>
      <c r="J1229" s="58" t="s">
        <v>12</v>
      </c>
      <c r="K1229" s="31" t="s">
        <v>3296</v>
      </c>
    </row>
    <row r="1230" spans="2:11">
      <c r="B1230" s="226" t="s">
        <v>25</v>
      </c>
      <c r="C1230" s="227" t="s">
        <v>243</v>
      </c>
      <c r="D1230" s="81">
        <v>44720</v>
      </c>
      <c r="E1230" s="84" t="s">
        <v>2810</v>
      </c>
      <c r="F1230" s="84" t="s">
        <v>381</v>
      </c>
      <c r="G1230" s="83">
        <v>57</v>
      </c>
      <c r="H1230" s="94">
        <v>25.15</v>
      </c>
      <c r="I1230" s="93">
        <v>1433.55</v>
      </c>
      <c r="J1230" s="58" t="s">
        <v>12</v>
      </c>
      <c r="K1230" s="31" t="s">
        <v>3297</v>
      </c>
    </row>
    <row r="1231" spans="2:11">
      <c r="B1231" s="226" t="s">
        <v>25</v>
      </c>
      <c r="C1231" s="227" t="s">
        <v>244</v>
      </c>
      <c r="D1231" s="81">
        <v>44720</v>
      </c>
      <c r="E1231" s="84" t="s">
        <v>2810</v>
      </c>
      <c r="F1231" s="84" t="s">
        <v>381</v>
      </c>
      <c r="G1231" s="83">
        <v>114</v>
      </c>
      <c r="H1231" s="94">
        <v>25.15</v>
      </c>
      <c r="I1231" s="93">
        <v>2867.1</v>
      </c>
      <c r="J1231" s="58" t="s">
        <v>12</v>
      </c>
      <c r="K1231" s="31" t="s">
        <v>3298</v>
      </c>
    </row>
    <row r="1232" spans="2:11">
      <c r="B1232" s="226" t="s">
        <v>25</v>
      </c>
      <c r="C1232" s="227" t="s">
        <v>245</v>
      </c>
      <c r="D1232" s="81">
        <v>44720</v>
      </c>
      <c r="E1232" s="84" t="s">
        <v>2810</v>
      </c>
      <c r="F1232" s="84" t="s">
        <v>381</v>
      </c>
      <c r="G1232" s="83">
        <v>50</v>
      </c>
      <c r="H1232" s="94">
        <v>25.15</v>
      </c>
      <c r="I1232" s="93">
        <v>1257.5</v>
      </c>
      <c r="J1232" s="58" t="s">
        <v>12</v>
      </c>
      <c r="K1232" s="31" t="s">
        <v>3299</v>
      </c>
    </row>
    <row r="1233" spans="2:11">
      <c r="B1233" s="226" t="s">
        <v>25</v>
      </c>
      <c r="C1233" s="227" t="s">
        <v>246</v>
      </c>
      <c r="D1233" s="81">
        <v>44720</v>
      </c>
      <c r="E1233" s="84" t="s">
        <v>3589</v>
      </c>
      <c r="F1233" s="84" t="s">
        <v>381</v>
      </c>
      <c r="G1233" s="83">
        <v>92</v>
      </c>
      <c r="H1233" s="94">
        <v>25.15</v>
      </c>
      <c r="I1233" s="93">
        <v>2313.7999999999997</v>
      </c>
      <c r="J1233" s="58" t="s">
        <v>12</v>
      </c>
      <c r="K1233" s="31" t="s">
        <v>3301</v>
      </c>
    </row>
    <row r="1234" spans="2:11">
      <c r="B1234" s="226" t="s">
        <v>25</v>
      </c>
      <c r="C1234" s="227" t="s">
        <v>247</v>
      </c>
      <c r="D1234" s="81">
        <v>44720</v>
      </c>
      <c r="E1234" s="84" t="s">
        <v>3589</v>
      </c>
      <c r="F1234" s="84" t="s">
        <v>381</v>
      </c>
      <c r="G1234" s="83">
        <v>7</v>
      </c>
      <c r="H1234" s="94">
        <v>25.15</v>
      </c>
      <c r="I1234" s="93">
        <v>176.04999999999998</v>
      </c>
      <c r="J1234" s="58" t="s">
        <v>12</v>
      </c>
      <c r="K1234" s="31" t="s">
        <v>3302</v>
      </c>
    </row>
    <row r="1235" spans="2:11">
      <c r="B1235" s="226" t="s">
        <v>25</v>
      </c>
      <c r="C1235" s="227" t="s">
        <v>248</v>
      </c>
      <c r="D1235" s="81">
        <v>44720</v>
      </c>
      <c r="E1235" s="84" t="s">
        <v>3589</v>
      </c>
      <c r="F1235" s="84" t="s">
        <v>381</v>
      </c>
      <c r="G1235" s="83">
        <v>54</v>
      </c>
      <c r="H1235" s="94">
        <v>25.15</v>
      </c>
      <c r="I1235" s="93">
        <v>1358.1</v>
      </c>
      <c r="J1235" s="58" t="s">
        <v>12</v>
      </c>
      <c r="K1235" s="31" t="s">
        <v>3303</v>
      </c>
    </row>
    <row r="1236" spans="2:11">
      <c r="B1236" s="226" t="s">
        <v>25</v>
      </c>
      <c r="C1236" s="227" t="s">
        <v>249</v>
      </c>
      <c r="D1236" s="81">
        <v>44720</v>
      </c>
      <c r="E1236" s="84" t="s">
        <v>3589</v>
      </c>
      <c r="F1236" s="84" t="s">
        <v>381</v>
      </c>
      <c r="G1236" s="83">
        <v>108</v>
      </c>
      <c r="H1236" s="94">
        <v>25.15</v>
      </c>
      <c r="I1236" s="93">
        <v>2716.2</v>
      </c>
      <c r="J1236" s="58" t="s">
        <v>12</v>
      </c>
      <c r="K1236" s="31" t="s">
        <v>3304</v>
      </c>
    </row>
    <row r="1237" spans="2:11">
      <c r="B1237" s="226" t="s">
        <v>25</v>
      </c>
      <c r="C1237" s="227" t="s">
        <v>250</v>
      </c>
      <c r="D1237" s="81">
        <v>44720</v>
      </c>
      <c r="E1237" s="84" t="s">
        <v>3589</v>
      </c>
      <c r="F1237" s="84" t="s">
        <v>381</v>
      </c>
      <c r="G1237" s="83">
        <v>61</v>
      </c>
      <c r="H1237" s="94">
        <v>25.15</v>
      </c>
      <c r="I1237" s="93">
        <v>1534.1499999999999</v>
      </c>
      <c r="J1237" s="58" t="s">
        <v>12</v>
      </c>
      <c r="K1237" s="31" t="s">
        <v>3305</v>
      </c>
    </row>
    <row r="1238" spans="2:11">
      <c r="B1238" s="226" t="s">
        <v>25</v>
      </c>
      <c r="C1238" s="227" t="s">
        <v>251</v>
      </c>
      <c r="D1238" s="81">
        <v>44720</v>
      </c>
      <c r="E1238" s="84" t="s">
        <v>3589</v>
      </c>
      <c r="F1238" s="84" t="s">
        <v>381</v>
      </c>
      <c r="G1238" s="83">
        <v>61</v>
      </c>
      <c r="H1238" s="94">
        <v>25.15</v>
      </c>
      <c r="I1238" s="93">
        <v>1534.1499999999999</v>
      </c>
      <c r="J1238" s="58" t="s">
        <v>12</v>
      </c>
      <c r="K1238" s="31" t="s">
        <v>3306</v>
      </c>
    </row>
    <row r="1239" spans="2:11">
      <c r="B1239" s="226" t="s">
        <v>25</v>
      </c>
      <c r="C1239" s="227" t="s">
        <v>252</v>
      </c>
      <c r="D1239" s="81">
        <v>44720</v>
      </c>
      <c r="E1239" s="84" t="s">
        <v>3589</v>
      </c>
      <c r="F1239" s="84" t="s">
        <v>381</v>
      </c>
      <c r="G1239" s="83">
        <v>61</v>
      </c>
      <c r="H1239" s="94">
        <v>25.15</v>
      </c>
      <c r="I1239" s="93">
        <v>1534.1499999999999</v>
      </c>
      <c r="J1239" s="58" t="s">
        <v>12</v>
      </c>
      <c r="K1239" s="31" t="s">
        <v>3307</v>
      </c>
    </row>
    <row r="1240" spans="2:11">
      <c r="B1240" s="226" t="s">
        <v>25</v>
      </c>
      <c r="C1240" s="227" t="s">
        <v>253</v>
      </c>
      <c r="D1240" s="81">
        <v>44720</v>
      </c>
      <c r="E1240" s="84" t="s">
        <v>3589</v>
      </c>
      <c r="F1240" s="84" t="s">
        <v>381</v>
      </c>
      <c r="G1240" s="83">
        <v>51</v>
      </c>
      <c r="H1240" s="94">
        <v>25.15</v>
      </c>
      <c r="I1240" s="93">
        <v>1282.6499999999999</v>
      </c>
      <c r="J1240" s="58" t="s">
        <v>12</v>
      </c>
      <c r="K1240" s="31" t="s">
        <v>3308</v>
      </c>
    </row>
    <row r="1241" spans="2:11">
      <c r="B1241" s="226" t="s">
        <v>25</v>
      </c>
      <c r="C1241" s="227" t="s">
        <v>254</v>
      </c>
      <c r="D1241" s="81">
        <v>44720</v>
      </c>
      <c r="E1241" s="84" t="s">
        <v>3589</v>
      </c>
      <c r="F1241" s="84" t="s">
        <v>381</v>
      </c>
      <c r="G1241" s="83">
        <v>20</v>
      </c>
      <c r="H1241" s="94">
        <v>25.15</v>
      </c>
      <c r="I1241" s="93">
        <v>503</v>
      </c>
      <c r="J1241" s="58" t="s">
        <v>12</v>
      </c>
      <c r="K1241" s="31" t="s">
        <v>3309</v>
      </c>
    </row>
    <row r="1242" spans="2:11">
      <c r="B1242" s="226" t="s">
        <v>25</v>
      </c>
      <c r="C1242" s="227" t="s">
        <v>255</v>
      </c>
      <c r="D1242" s="81">
        <v>44720</v>
      </c>
      <c r="E1242" s="84" t="s">
        <v>3589</v>
      </c>
      <c r="F1242" s="84" t="s">
        <v>381</v>
      </c>
      <c r="G1242" s="83">
        <v>61</v>
      </c>
      <c r="H1242" s="94">
        <v>25.15</v>
      </c>
      <c r="I1242" s="93">
        <v>1534.1499999999999</v>
      </c>
      <c r="J1242" s="58" t="s">
        <v>12</v>
      </c>
      <c r="K1242" s="31" t="s">
        <v>3310</v>
      </c>
    </row>
    <row r="1243" spans="2:11">
      <c r="B1243" s="226" t="s">
        <v>25</v>
      </c>
      <c r="C1243" s="227" t="s">
        <v>256</v>
      </c>
      <c r="D1243" s="81">
        <v>44720</v>
      </c>
      <c r="E1243" s="84" t="s">
        <v>3589</v>
      </c>
      <c r="F1243" s="84" t="s">
        <v>381</v>
      </c>
      <c r="G1243" s="83">
        <v>102</v>
      </c>
      <c r="H1243" s="94">
        <v>25.15</v>
      </c>
      <c r="I1243" s="93">
        <v>2565.2999999999997</v>
      </c>
      <c r="J1243" s="58" t="s">
        <v>12</v>
      </c>
      <c r="K1243" s="31" t="s">
        <v>3311</v>
      </c>
    </row>
    <row r="1244" spans="2:11">
      <c r="B1244" s="226" t="s">
        <v>25</v>
      </c>
      <c r="C1244" s="227" t="s">
        <v>257</v>
      </c>
      <c r="D1244" s="81">
        <v>44720</v>
      </c>
      <c r="E1244" s="84" t="s">
        <v>3589</v>
      </c>
      <c r="F1244" s="84" t="s">
        <v>381</v>
      </c>
      <c r="G1244" s="83">
        <v>51</v>
      </c>
      <c r="H1244" s="94">
        <v>25.15</v>
      </c>
      <c r="I1244" s="93">
        <v>1282.6499999999999</v>
      </c>
      <c r="J1244" s="58" t="s">
        <v>12</v>
      </c>
      <c r="K1244" s="31" t="s">
        <v>3312</v>
      </c>
    </row>
    <row r="1245" spans="2:11">
      <c r="B1245" s="226" t="s">
        <v>25</v>
      </c>
      <c r="C1245" s="227" t="s">
        <v>258</v>
      </c>
      <c r="D1245" s="81">
        <v>44720</v>
      </c>
      <c r="E1245" s="84" t="s">
        <v>3589</v>
      </c>
      <c r="F1245" s="84" t="s">
        <v>381</v>
      </c>
      <c r="G1245" s="83">
        <v>51</v>
      </c>
      <c r="H1245" s="94">
        <v>25.15</v>
      </c>
      <c r="I1245" s="93">
        <v>1282.6499999999999</v>
      </c>
      <c r="J1245" s="58" t="s">
        <v>12</v>
      </c>
      <c r="K1245" s="31" t="s">
        <v>3313</v>
      </c>
    </row>
    <row r="1246" spans="2:11">
      <c r="B1246" s="226" t="s">
        <v>25</v>
      </c>
      <c r="C1246" s="227" t="s">
        <v>259</v>
      </c>
      <c r="D1246" s="81">
        <v>44720</v>
      </c>
      <c r="E1246" s="84" t="s">
        <v>3589</v>
      </c>
      <c r="F1246" s="84" t="s">
        <v>381</v>
      </c>
      <c r="G1246" s="83">
        <v>31</v>
      </c>
      <c r="H1246" s="94">
        <v>25.15</v>
      </c>
      <c r="I1246" s="93">
        <v>779.65</v>
      </c>
      <c r="J1246" s="58" t="s">
        <v>12</v>
      </c>
      <c r="K1246" s="31" t="s">
        <v>3315</v>
      </c>
    </row>
    <row r="1247" spans="2:11">
      <c r="B1247" s="226" t="s">
        <v>25</v>
      </c>
      <c r="C1247" s="227" t="s">
        <v>260</v>
      </c>
      <c r="D1247" s="81">
        <v>44720</v>
      </c>
      <c r="E1247" s="84" t="s">
        <v>3589</v>
      </c>
      <c r="F1247" s="84" t="s">
        <v>381</v>
      </c>
      <c r="G1247" s="83">
        <v>51</v>
      </c>
      <c r="H1247" s="94">
        <v>25.15</v>
      </c>
      <c r="I1247" s="93">
        <v>1282.6499999999999</v>
      </c>
      <c r="J1247" s="58" t="s">
        <v>12</v>
      </c>
      <c r="K1247" s="31" t="s">
        <v>3316</v>
      </c>
    </row>
    <row r="1248" spans="2:11">
      <c r="B1248" s="226" t="s">
        <v>25</v>
      </c>
      <c r="C1248" s="227" t="s">
        <v>261</v>
      </c>
      <c r="D1248" s="81">
        <v>44720</v>
      </c>
      <c r="E1248" s="84" t="s">
        <v>3589</v>
      </c>
      <c r="F1248" s="84" t="s">
        <v>381</v>
      </c>
      <c r="G1248" s="83">
        <v>51</v>
      </c>
      <c r="H1248" s="94">
        <v>25.15</v>
      </c>
      <c r="I1248" s="93">
        <v>1282.6499999999999</v>
      </c>
      <c r="J1248" s="58" t="s">
        <v>12</v>
      </c>
      <c r="K1248" s="31" t="s">
        <v>3317</v>
      </c>
    </row>
    <row r="1249" spans="2:11">
      <c r="B1249" s="226" t="s">
        <v>25</v>
      </c>
      <c r="C1249" s="227" t="s">
        <v>262</v>
      </c>
      <c r="D1249" s="81">
        <v>44720</v>
      </c>
      <c r="E1249" s="84" t="s">
        <v>3589</v>
      </c>
      <c r="F1249" s="84" t="s">
        <v>381</v>
      </c>
      <c r="G1249" s="83">
        <v>50</v>
      </c>
      <c r="H1249" s="94">
        <v>25.15</v>
      </c>
      <c r="I1249" s="93">
        <v>1257.5</v>
      </c>
      <c r="J1249" s="58" t="s">
        <v>12</v>
      </c>
      <c r="K1249" s="31" t="s">
        <v>3318</v>
      </c>
    </row>
    <row r="1250" spans="2:11">
      <c r="B1250" s="226" t="s">
        <v>25</v>
      </c>
      <c r="C1250" s="227" t="s">
        <v>263</v>
      </c>
      <c r="D1250" s="81">
        <v>44720</v>
      </c>
      <c r="E1250" s="84" t="s">
        <v>3589</v>
      </c>
      <c r="F1250" s="84" t="s">
        <v>381</v>
      </c>
      <c r="G1250" s="83">
        <v>50</v>
      </c>
      <c r="H1250" s="94">
        <v>25.15</v>
      </c>
      <c r="I1250" s="93">
        <v>1257.5</v>
      </c>
      <c r="J1250" s="58" t="s">
        <v>12</v>
      </c>
      <c r="K1250" s="31" t="s">
        <v>3319</v>
      </c>
    </row>
    <row r="1251" spans="2:11">
      <c r="B1251" s="226" t="s">
        <v>25</v>
      </c>
      <c r="C1251" s="227" t="s">
        <v>264</v>
      </c>
      <c r="D1251" s="81">
        <v>44720</v>
      </c>
      <c r="E1251" s="84" t="s">
        <v>3589</v>
      </c>
      <c r="F1251" s="84" t="s">
        <v>381</v>
      </c>
      <c r="G1251" s="83">
        <v>50</v>
      </c>
      <c r="H1251" s="94">
        <v>25.15</v>
      </c>
      <c r="I1251" s="93">
        <v>1257.5</v>
      </c>
      <c r="J1251" s="58" t="s">
        <v>12</v>
      </c>
      <c r="K1251" s="31" t="s">
        <v>3320</v>
      </c>
    </row>
    <row r="1252" spans="2:11">
      <c r="B1252" s="226" t="s">
        <v>25</v>
      </c>
      <c r="C1252" s="227" t="s">
        <v>265</v>
      </c>
      <c r="D1252" s="81">
        <v>44720</v>
      </c>
      <c r="E1252" s="84" t="s">
        <v>3589</v>
      </c>
      <c r="F1252" s="84" t="s">
        <v>381</v>
      </c>
      <c r="G1252" s="83">
        <v>50</v>
      </c>
      <c r="H1252" s="94">
        <v>25.15</v>
      </c>
      <c r="I1252" s="93">
        <v>1257.5</v>
      </c>
      <c r="J1252" s="58" t="s">
        <v>12</v>
      </c>
      <c r="K1252" s="31" t="s">
        <v>3321</v>
      </c>
    </row>
    <row r="1253" spans="2:11">
      <c r="B1253" s="226" t="s">
        <v>25</v>
      </c>
      <c r="C1253" s="227" t="s">
        <v>266</v>
      </c>
      <c r="D1253" s="81">
        <v>44720</v>
      </c>
      <c r="E1253" s="84" t="s">
        <v>3589</v>
      </c>
      <c r="F1253" s="84" t="s">
        <v>381</v>
      </c>
      <c r="G1253" s="83">
        <v>53</v>
      </c>
      <c r="H1253" s="94">
        <v>25.15</v>
      </c>
      <c r="I1253" s="93">
        <v>1332.9499999999998</v>
      </c>
      <c r="J1253" s="58" t="s">
        <v>12</v>
      </c>
      <c r="K1253" s="31" t="s">
        <v>3322</v>
      </c>
    </row>
    <row r="1254" spans="2:11">
      <c r="B1254" s="226" t="s">
        <v>25</v>
      </c>
      <c r="C1254" s="227" t="s">
        <v>267</v>
      </c>
      <c r="D1254" s="81">
        <v>44720</v>
      </c>
      <c r="E1254" s="84" t="s">
        <v>3589</v>
      </c>
      <c r="F1254" s="84" t="s">
        <v>381</v>
      </c>
      <c r="G1254" s="83">
        <v>50</v>
      </c>
      <c r="H1254" s="94">
        <v>25.15</v>
      </c>
      <c r="I1254" s="93">
        <v>1257.5</v>
      </c>
      <c r="J1254" s="58" t="s">
        <v>12</v>
      </c>
      <c r="K1254" s="31" t="s">
        <v>3323</v>
      </c>
    </row>
    <row r="1255" spans="2:11">
      <c r="B1255" s="226" t="s">
        <v>25</v>
      </c>
      <c r="C1255" s="227" t="s">
        <v>268</v>
      </c>
      <c r="D1255" s="81">
        <v>44720</v>
      </c>
      <c r="E1255" s="84" t="s">
        <v>3589</v>
      </c>
      <c r="F1255" s="84" t="s">
        <v>381</v>
      </c>
      <c r="G1255" s="83">
        <v>50</v>
      </c>
      <c r="H1255" s="94">
        <v>25.15</v>
      </c>
      <c r="I1255" s="93">
        <v>1257.5</v>
      </c>
      <c r="J1255" s="58" t="s">
        <v>12</v>
      </c>
      <c r="K1255" s="31" t="s">
        <v>3324</v>
      </c>
    </row>
    <row r="1256" spans="2:11">
      <c r="B1256" s="226" t="s">
        <v>25</v>
      </c>
      <c r="C1256" s="227" t="s">
        <v>269</v>
      </c>
      <c r="D1256" s="81">
        <v>44720</v>
      </c>
      <c r="E1256" s="84" t="s">
        <v>3589</v>
      </c>
      <c r="F1256" s="84" t="s">
        <v>381</v>
      </c>
      <c r="G1256" s="83">
        <v>53</v>
      </c>
      <c r="H1256" s="94">
        <v>25.15</v>
      </c>
      <c r="I1256" s="93">
        <v>1332.9499999999998</v>
      </c>
      <c r="J1256" s="58" t="s">
        <v>12</v>
      </c>
      <c r="K1256" s="31" t="s">
        <v>3325</v>
      </c>
    </row>
    <row r="1257" spans="2:11">
      <c r="B1257" s="226" t="s">
        <v>25</v>
      </c>
      <c r="C1257" s="227" t="s">
        <v>270</v>
      </c>
      <c r="D1257" s="81">
        <v>44720</v>
      </c>
      <c r="E1257" s="84" t="s">
        <v>3589</v>
      </c>
      <c r="F1257" s="84" t="s">
        <v>381</v>
      </c>
      <c r="G1257" s="83">
        <v>53</v>
      </c>
      <c r="H1257" s="94">
        <v>25.15</v>
      </c>
      <c r="I1257" s="93">
        <v>1332.9499999999998</v>
      </c>
      <c r="J1257" s="58" t="s">
        <v>12</v>
      </c>
      <c r="K1257" s="31" t="s">
        <v>3326</v>
      </c>
    </row>
    <row r="1258" spans="2:11">
      <c r="B1258" s="226" t="s">
        <v>25</v>
      </c>
      <c r="C1258" s="227" t="s">
        <v>271</v>
      </c>
      <c r="D1258" s="81">
        <v>44720</v>
      </c>
      <c r="E1258" s="84" t="s">
        <v>3589</v>
      </c>
      <c r="F1258" s="84" t="s">
        <v>381</v>
      </c>
      <c r="G1258" s="83">
        <v>53</v>
      </c>
      <c r="H1258" s="94">
        <v>25.15</v>
      </c>
      <c r="I1258" s="93">
        <v>1332.9499999999998</v>
      </c>
      <c r="J1258" s="58" t="s">
        <v>12</v>
      </c>
      <c r="K1258" s="31" t="s">
        <v>3327</v>
      </c>
    </row>
    <row r="1259" spans="2:11">
      <c r="B1259" s="226" t="s">
        <v>25</v>
      </c>
      <c r="C1259" s="227" t="s">
        <v>272</v>
      </c>
      <c r="D1259" s="81">
        <v>44720</v>
      </c>
      <c r="E1259" s="84" t="s">
        <v>3589</v>
      </c>
      <c r="F1259" s="84" t="s">
        <v>381</v>
      </c>
      <c r="G1259" s="83">
        <v>53</v>
      </c>
      <c r="H1259" s="94">
        <v>25.15</v>
      </c>
      <c r="I1259" s="93">
        <v>1332.9499999999998</v>
      </c>
      <c r="J1259" s="58" t="s">
        <v>12</v>
      </c>
      <c r="K1259" s="31" t="s">
        <v>3328</v>
      </c>
    </row>
    <row r="1260" spans="2:11">
      <c r="B1260" s="226" t="s">
        <v>25</v>
      </c>
      <c r="C1260" s="227" t="s">
        <v>273</v>
      </c>
      <c r="D1260" s="81">
        <v>44720</v>
      </c>
      <c r="E1260" s="84" t="s">
        <v>3589</v>
      </c>
      <c r="F1260" s="84" t="s">
        <v>381</v>
      </c>
      <c r="G1260" s="83">
        <v>53</v>
      </c>
      <c r="H1260" s="94">
        <v>25.15</v>
      </c>
      <c r="I1260" s="93">
        <v>1332.9499999999998</v>
      </c>
      <c r="J1260" s="58" t="s">
        <v>12</v>
      </c>
      <c r="K1260" s="31" t="s">
        <v>3329</v>
      </c>
    </row>
    <row r="1261" spans="2:11">
      <c r="B1261" s="226" t="s">
        <v>25</v>
      </c>
      <c r="C1261" s="227" t="s">
        <v>274</v>
      </c>
      <c r="D1261" s="81">
        <v>44720</v>
      </c>
      <c r="E1261" s="84" t="s">
        <v>2138</v>
      </c>
      <c r="F1261" s="84" t="s">
        <v>381</v>
      </c>
      <c r="G1261" s="83">
        <v>150</v>
      </c>
      <c r="H1261" s="94">
        <v>25.15</v>
      </c>
      <c r="I1261" s="93">
        <v>3772.5</v>
      </c>
      <c r="J1261" s="58" t="s">
        <v>12</v>
      </c>
      <c r="K1261" s="31" t="s">
        <v>3331</v>
      </c>
    </row>
    <row r="1262" spans="2:11">
      <c r="B1262" s="226" t="s">
        <v>25</v>
      </c>
      <c r="C1262" s="227" t="s">
        <v>275</v>
      </c>
      <c r="D1262" s="81">
        <v>44720</v>
      </c>
      <c r="E1262" s="84" t="s">
        <v>2138</v>
      </c>
      <c r="F1262" s="84" t="s">
        <v>381</v>
      </c>
      <c r="G1262" s="83">
        <v>136</v>
      </c>
      <c r="H1262" s="94">
        <v>25.15</v>
      </c>
      <c r="I1262" s="93">
        <v>3420.3999999999996</v>
      </c>
      <c r="J1262" s="58" t="s">
        <v>12</v>
      </c>
      <c r="K1262" s="31" t="s">
        <v>3332</v>
      </c>
    </row>
    <row r="1263" spans="2:11">
      <c r="B1263" s="226" t="s">
        <v>25</v>
      </c>
      <c r="C1263" s="227" t="s">
        <v>276</v>
      </c>
      <c r="D1263" s="81">
        <v>44720</v>
      </c>
      <c r="E1263" s="84" t="s">
        <v>2138</v>
      </c>
      <c r="F1263" s="84" t="s">
        <v>381</v>
      </c>
      <c r="G1263" s="83">
        <v>120</v>
      </c>
      <c r="H1263" s="94">
        <v>25.15</v>
      </c>
      <c r="I1263" s="93">
        <v>3018</v>
      </c>
      <c r="J1263" s="58" t="s">
        <v>12</v>
      </c>
      <c r="K1263" s="31" t="s">
        <v>3333</v>
      </c>
    </row>
    <row r="1264" spans="2:11">
      <c r="B1264" s="226" t="s">
        <v>25</v>
      </c>
      <c r="C1264" s="227" t="s">
        <v>277</v>
      </c>
      <c r="D1264" s="81">
        <v>44720</v>
      </c>
      <c r="E1264" s="84" t="s">
        <v>3590</v>
      </c>
      <c r="F1264" s="84" t="s">
        <v>381</v>
      </c>
      <c r="G1264" s="83">
        <v>54</v>
      </c>
      <c r="H1264" s="94">
        <v>25.15</v>
      </c>
      <c r="I1264" s="93">
        <v>1358.1</v>
      </c>
      <c r="J1264" s="58" t="s">
        <v>12</v>
      </c>
      <c r="K1264" s="31" t="s">
        <v>3335</v>
      </c>
    </row>
    <row r="1265" spans="2:11">
      <c r="B1265" s="226" t="s">
        <v>25</v>
      </c>
      <c r="C1265" s="227" t="s">
        <v>278</v>
      </c>
      <c r="D1265" s="81">
        <v>44720</v>
      </c>
      <c r="E1265" s="84" t="s">
        <v>3591</v>
      </c>
      <c r="F1265" s="84" t="s">
        <v>381</v>
      </c>
      <c r="G1265" s="83">
        <v>54</v>
      </c>
      <c r="H1265" s="94">
        <v>25.15</v>
      </c>
      <c r="I1265" s="93">
        <v>1358.1</v>
      </c>
      <c r="J1265" s="58" t="s">
        <v>12</v>
      </c>
      <c r="K1265" s="31" t="s">
        <v>3337</v>
      </c>
    </row>
    <row r="1266" spans="2:11">
      <c r="B1266" s="226" t="s">
        <v>25</v>
      </c>
      <c r="C1266" s="227" t="s">
        <v>279</v>
      </c>
      <c r="D1266" s="81">
        <v>44720</v>
      </c>
      <c r="E1266" s="84" t="s">
        <v>3592</v>
      </c>
      <c r="F1266" s="84" t="s">
        <v>381</v>
      </c>
      <c r="G1266" s="83">
        <v>42</v>
      </c>
      <c r="H1266" s="94">
        <v>25.15</v>
      </c>
      <c r="I1266" s="93">
        <v>1056.3</v>
      </c>
      <c r="J1266" s="58" t="s">
        <v>12</v>
      </c>
      <c r="K1266" s="31" t="s">
        <v>3339</v>
      </c>
    </row>
    <row r="1267" spans="2:11">
      <c r="B1267" s="226" t="s">
        <v>25</v>
      </c>
      <c r="C1267" s="227" t="s">
        <v>280</v>
      </c>
      <c r="D1267" s="81">
        <v>44720</v>
      </c>
      <c r="E1267" s="84" t="s">
        <v>3592</v>
      </c>
      <c r="F1267" s="84" t="s">
        <v>381</v>
      </c>
      <c r="G1267" s="83">
        <v>12</v>
      </c>
      <c r="H1267" s="94">
        <v>25.15</v>
      </c>
      <c r="I1267" s="93">
        <v>301.79999999999995</v>
      </c>
      <c r="J1267" s="58" t="s">
        <v>12</v>
      </c>
      <c r="K1267" s="31" t="s">
        <v>3340</v>
      </c>
    </row>
    <row r="1268" spans="2:11">
      <c r="B1268" s="226" t="s">
        <v>25</v>
      </c>
      <c r="C1268" s="227" t="s">
        <v>281</v>
      </c>
      <c r="D1268" s="81">
        <v>44720</v>
      </c>
      <c r="E1268" s="84" t="s">
        <v>3593</v>
      </c>
      <c r="F1268" s="84" t="s">
        <v>381</v>
      </c>
      <c r="G1268" s="83">
        <v>54</v>
      </c>
      <c r="H1268" s="94">
        <v>25.15</v>
      </c>
      <c r="I1268" s="93">
        <v>1358.1</v>
      </c>
      <c r="J1268" s="58" t="s">
        <v>12</v>
      </c>
      <c r="K1268" s="31" t="s">
        <v>3342</v>
      </c>
    </row>
    <row r="1269" spans="2:11">
      <c r="B1269" s="226" t="s">
        <v>25</v>
      </c>
      <c r="C1269" s="227" t="s">
        <v>282</v>
      </c>
      <c r="D1269" s="81">
        <v>44720</v>
      </c>
      <c r="E1269" s="84" t="s">
        <v>3594</v>
      </c>
      <c r="F1269" s="84" t="s">
        <v>381</v>
      </c>
      <c r="G1269" s="83">
        <v>36</v>
      </c>
      <c r="H1269" s="94">
        <v>25.15</v>
      </c>
      <c r="I1269" s="93">
        <v>905.4</v>
      </c>
      <c r="J1269" s="58" t="s">
        <v>12</v>
      </c>
      <c r="K1269" s="31" t="s">
        <v>3344</v>
      </c>
    </row>
    <row r="1270" spans="2:11">
      <c r="B1270" s="226" t="s">
        <v>25</v>
      </c>
      <c r="C1270" s="227" t="s">
        <v>283</v>
      </c>
      <c r="D1270" s="81">
        <v>44720</v>
      </c>
      <c r="E1270" s="84" t="s">
        <v>3594</v>
      </c>
      <c r="F1270" s="84" t="s">
        <v>381</v>
      </c>
      <c r="G1270" s="83">
        <v>18</v>
      </c>
      <c r="H1270" s="94">
        <v>25.15</v>
      </c>
      <c r="I1270" s="93">
        <v>452.7</v>
      </c>
      <c r="J1270" s="58" t="s">
        <v>12</v>
      </c>
      <c r="K1270" s="31" t="s">
        <v>3345</v>
      </c>
    </row>
    <row r="1271" spans="2:11">
      <c r="B1271" s="226" t="s">
        <v>25</v>
      </c>
      <c r="C1271" s="227" t="s">
        <v>284</v>
      </c>
      <c r="D1271" s="81">
        <v>44720</v>
      </c>
      <c r="E1271" s="84" t="s">
        <v>3595</v>
      </c>
      <c r="F1271" s="84" t="s">
        <v>381</v>
      </c>
      <c r="G1271" s="83">
        <v>56</v>
      </c>
      <c r="H1271" s="94">
        <v>25.15</v>
      </c>
      <c r="I1271" s="93">
        <v>1408.3999999999999</v>
      </c>
      <c r="J1271" s="58" t="s">
        <v>12</v>
      </c>
      <c r="K1271" s="31" t="s">
        <v>3347</v>
      </c>
    </row>
    <row r="1272" spans="2:11">
      <c r="B1272" s="226" t="s">
        <v>25</v>
      </c>
      <c r="C1272" s="227" t="s">
        <v>285</v>
      </c>
      <c r="D1272" s="81">
        <v>44720</v>
      </c>
      <c r="E1272" s="84" t="s">
        <v>3596</v>
      </c>
      <c r="F1272" s="84" t="s">
        <v>381</v>
      </c>
      <c r="G1272" s="83">
        <v>56</v>
      </c>
      <c r="H1272" s="94">
        <v>25.15</v>
      </c>
      <c r="I1272" s="93">
        <v>1408.3999999999999</v>
      </c>
      <c r="J1272" s="58" t="s">
        <v>12</v>
      </c>
      <c r="K1272" s="31" t="s">
        <v>3349</v>
      </c>
    </row>
    <row r="1273" spans="2:11">
      <c r="B1273" s="226" t="s">
        <v>25</v>
      </c>
      <c r="C1273" s="227" t="s">
        <v>286</v>
      </c>
      <c r="D1273" s="81">
        <v>44720</v>
      </c>
      <c r="E1273" s="84" t="s">
        <v>3597</v>
      </c>
      <c r="F1273" s="84" t="s">
        <v>381</v>
      </c>
      <c r="G1273" s="83">
        <v>20</v>
      </c>
      <c r="H1273" s="94">
        <v>25.15</v>
      </c>
      <c r="I1273" s="93">
        <v>503</v>
      </c>
      <c r="J1273" s="58" t="s">
        <v>12</v>
      </c>
      <c r="K1273" s="31" t="s">
        <v>3351</v>
      </c>
    </row>
    <row r="1274" spans="2:11">
      <c r="B1274" s="226" t="s">
        <v>25</v>
      </c>
      <c r="C1274" s="227" t="s">
        <v>287</v>
      </c>
      <c r="D1274" s="81">
        <v>44720</v>
      </c>
      <c r="E1274" s="84" t="s">
        <v>3597</v>
      </c>
      <c r="F1274" s="84" t="s">
        <v>381</v>
      </c>
      <c r="G1274" s="83">
        <v>36</v>
      </c>
      <c r="H1274" s="94">
        <v>25.15</v>
      </c>
      <c r="I1274" s="93">
        <v>905.4</v>
      </c>
      <c r="J1274" s="58" t="s">
        <v>12</v>
      </c>
      <c r="K1274" s="31" t="s">
        <v>3352</v>
      </c>
    </row>
    <row r="1275" spans="2:11">
      <c r="B1275" s="226" t="s">
        <v>25</v>
      </c>
      <c r="C1275" s="227" t="s">
        <v>288</v>
      </c>
      <c r="D1275" s="81">
        <v>44720</v>
      </c>
      <c r="E1275" s="84" t="s">
        <v>396</v>
      </c>
      <c r="F1275" s="84" t="s">
        <v>381</v>
      </c>
      <c r="G1275" s="83">
        <v>56</v>
      </c>
      <c r="H1275" s="94">
        <v>25.15</v>
      </c>
      <c r="I1275" s="93">
        <v>1408.3999999999999</v>
      </c>
      <c r="J1275" s="58" t="s">
        <v>12</v>
      </c>
      <c r="K1275" s="31" t="s">
        <v>3354</v>
      </c>
    </row>
    <row r="1276" spans="2:11">
      <c r="B1276" s="226" t="s">
        <v>25</v>
      </c>
      <c r="C1276" s="227" t="s">
        <v>289</v>
      </c>
      <c r="D1276" s="81">
        <v>44720</v>
      </c>
      <c r="E1276" s="84" t="s">
        <v>2150</v>
      </c>
      <c r="F1276" s="84" t="s">
        <v>381</v>
      </c>
      <c r="G1276" s="83">
        <v>56</v>
      </c>
      <c r="H1276" s="94">
        <v>25.15</v>
      </c>
      <c r="I1276" s="93">
        <v>1408.3999999999999</v>
      </c>
      <c r="J1276" s="58" t="s">
        <v>12</v>
      </c>
      <c r="K1276" s="31" t="s">
        <v>3356</v>
      </c>
    </row>
    <row r="1277" spans="2:11">
      <c r="B1277" s="226" t="s">
        <v>25</v>
      </c>
      <c r="C1277" s="227" t="s">
        <v>290</v>
      </c>
      <c r="D1277" s="81">
        <v>44720</v>
      </c>
      <c r="E1277" s="84" t="s">
        <v>3598</v>
      </c>
      <c r="F1277" s="84" t="s">
        <v>381</v>
      </c>
      <c r="G1277" s="83">
        <v>11</v>
      </c>
      <c r="H1277" s="94">
        <v>25.15</v>
      </c>
      <c r="I1277" s="93">
        <v>276.64999999999998</v>
      </c>
      <c r="J1277" s="58" t="s">
        <v>12</v>
      </c>
      <c r="K1277" s="31" t="s">
        <v>3358</v>
      </c>
    </row>
    <row r="1278" spans="2:11">
      <c r="B1278" s="226" t="s">
        <v>25</v>
      </c>
      <c r="C1278" s="227" t="s">
        <v>291</v>
      </c>
      <c r="D1278" s="81">
        <v>44720</v>
      </c>
      <c r="E1278" s="84" t="s">
        <v>3598</v>
      </c>
      <c r="F1278" s="84" t="s">
        <v>381</v>
      </c>
      <c r="G1278" s="83">
        <v>36</v>
      </c>
      <c r="H1278" s="94">
        <v>25.15</v>
      </c>
      <c r="I1278" s="93">
        <v>905.4</v>
      </c>
      <c r="J1278" s="58" t="s">
        <v>12</v>
      </c>
      <c r="K1278" s="31" t="s">
        <v>3359</v>
      </c>
    </row>
    <row r="1279" spans="2:11">
      <c r="B1279" s="226" t="s">
        <v>25</v>
      </c>
      <c r="C1279" s="227" t="s">
        <v>292</v>
      </c>
      <c r="D1279" s="81">
        <v>44720</v>
      </c>
      <c r="E1279" s="84" t="s">
        <v>3598</v>
      </c>
      <c r="F1279" s="84" t="s">
        <v>381</v>
      </c>
      <c r="G1279" s="83">
        <v>12</v>
      </c>
      <c r="H1279" s="94">
        <v>25.15</v>
      </c>
      <c r="I1279" s="93">
        <v>301.79999999999995</v>
      </c>
      <c r="J1279" s="58" t="s">
        <v>12</v>
      </c>
      <c r="K1279" s="31" t="s">
        <v>3360</v>
      </c>
    </row>
    <row r="1280" spans="2:11">
      <c r="B1280" s="226" t="s">
        <v>25</v>
      </c>
      <c r="C1280" s="227" t="s">
        <v>293</v>
      </c>
      <c r="D1280" s="81">
        <v>44720</v>
      </c>
      <c r="E1280" s="84" t="s">
        <v>3599</v>
      </c>
      <c r="F1280" s="84" t="s">
        <v>381</v>
      </c>
      <c r="G1280" s="83">
        <v>5000</v>
      </c>
      <c r="H1280" s="94">
        <v>25.15</v>
      </c>
      <c r="I1280" s="93">
        <v>125750</v>
      </c>
      <c r="J1280" s="58" t="s">
        <v>12</v>
      </c>
      <c r="K1280" s="31" t="s">
        <v>3362</v>
      </c>
    </row>
    <row r="1281" spans="2:11">
      <c r="B1281" s="226" t="s">
        <v>25</v>
      </c>
      <c r="C1281" s="227" t="s">
        <v>294</v>
      </c>
      <c r="D1281" s="81">
        <v>44720</v>
      </c>
      <c r="E1281" s="84" t="s">
        <v>3600</v>
      </c>
      <c r="F1281" s="84" t="s">
        <v>381</v>
      </c>
      <c r="G1281" s="83">
        <v>58</v>
      </c>
      <c r="H1281" s="94">
        <v>25.15</v>
      </c>
      <c r="I1281" s="93">
        <v>1458.6999999999998</v>
      </c>
      <c r="J1281" s="58" t="s">
        <v>12</v>
      </c>
      <c r="K1281" s="31" t="s">
        <v>3364</v>
      </c>
    </row>
    <row r="1282" spans="2:11">
      <c r="B1282" s="226" t="s">
        <v>25</v>
      </c>
      <c r="C1282" s="227" t="s">
        <v>295</v>
      </c>
      <c r="D1282" s="81">
        <v>44720</v>
      </c>
      <c r="E1282" s="84" t="s">
        <v>3601</v>
      </c>
      <c r="F1282" s="84" t="s">
        <v>381</v>
      </c>
      <c r="G1282" s="83">
        <v>32</v>
      </c>
      <c r="H1282" s="94">
        <v>25.15</v>
      </c>
      <c r="I1282" s="93">
        <v>804.8</v>
      </c>
      <c r="J1282" s="58" t="s">
        <v>12</v>
      </c>
      <c r="K1282" s="31" t="s">
        <v>3366</v>
      </c>
    </row>
    <row r="1283" spans="2:11">
      <c r="B1283" s="226" t="s">
        <v>25</v>
      </c>
      <c r="C1283" s="227" t="s">
        <v>296</v>
      </c>
      <c r="D1283" s="81">
        <v>44720</v>
      </c>
      <c r="E1283" s="84" t="s">
        <v>3601</v>
      </c>
      <c r="F1283" s="84" t="s">
        <v>381</v>
      </c>
      <c r="G1283" s="83">
        <v>30</v>
      </c>
      <c r="H1283" s="94">
        <v>25.15</v>
      </c>
      <c r="I1283" s="93">
        <v>754.5</v>
      </c>
      <c r="J1283" s="58" t="s">
        <v>12</v>
      </c>
      <c r="K1283" s="31" t="s">
        <v>3367</v>
      </c>
    </row>
    <row r="1284" spans="2:11">
      <c r="B1284" s="226" t="s">
        <v>25</v>
      </c>
      <c r="C1284" s="227" t="s">
        <v>297</v>
      </c>
      <c r="D1284" s="81">
        <v>44720</v>
      </c>
      <c r="E1284" s="84" t="s">
        <v>3602</v>
      </c>
      <c r="F1284" s="84" t="s">
        <v>381</v>
      </c>
      <c r="G1284" s="83">
        <v>50</v>
      </c>
      <c r="H1284" s="94">
        <v>25.15</v>
      </c>
      <c r="I1284" s="93">
        <v>1257.5</v>
      </c>
      <c r="J1284" s="58" t="s">
        <v>12</v>
      </c>
      <c r="K1284" s="31" t="s">
        <v>3369</v>
      </c>
    </row>
    <row r="1285" spans="2:11">
      <c r="B1285" s="226" t="s">
        <v>25</v>
      </c>
      <c r="C1285" s="227" t="s">
        <v>298</v>
      </c>
      <c r="D1285" s="81">
        <v>44720</v>
      </c>
      <c r="E1285" s="84" t="s">
        <v>3602</v>
      </c>
      <c r="F1285" s="84" t="s">
        <v>381</v>
      </c>
      <c r="G1285" s="83">
        <v>50</v>
      </c>
      <c r="H1285" s="94">
        <v>25.15</v>
      </c>
      <c r="I1285" s="93">
        <v>1257.5</v>
      </c>
      <c r="J1285" s="58" t="s">
        <v>12</v>
      </c>
      <c r="K1285" s="31" t="s">
        <v>3371</v>
      </c>
    </row>
    <row r="1286" spans="2:11">
      <c r="B1286" s="226" t="s">
        <v>25</v>
      </c>
      <c r="C1286" s="227" t="s">
        <v>299</v>
      </c>
      <c r="D1286" s="81">
        <v>44720</v>
      </c>
      <c r="E1286" s="84" t="s">
        <v>3603</v>
      </c>
      <c r="F1286" s="84" t="s">
        <v>381</v>
      </c>
      <c r="G1286" s="83">
        <v>53</v>
      </c>
      <c r="H1286" s="94">
        <v>25.15</v>
      </c>
      <c r="I1286" s="93">
        <v>1332.9499999999998</v>
      </c>
      <c r="J1286" s="58" t="s">
        <v>12</v>
      </c>
      <c r="K1286" s="31" t="s">
        <v>3373</v>
      </c>
    </row>
    <row r="1287" spans="2:11">
      <c r="B1287" s="226" t="s">
        <v>25</v>
      </c>
      <c r="C1287" s="227" t="s">
        <v>300</v>
      </c>
      <c r="D1287" s="81">
        <v>44720</v>
      </c>
      <c r="E1287" s="84" t="s">
        <v>3604</v>
      </c>
      <c r="F1287" s="84" t="s">
        <v>381</v>
      </c>
      <c r="G1287" s="83">
        <v>66</v>
      </c>
      <c r="H1287" s="94">
        <v>25.1</v>
      </c>
      <c r="I1287" s="93">
        <v>1656.6000000000001</v>
      </c>
      <c r="J1287" s="58" t="s">
        <v>12</v>
      </c>
      <c r="K1287" s="31" t="s">
        <v>3375</v>
      </c>
    </row>
    <row r="1288" spans="2:11">
      <c r="B1288" s="226" t="s">
        <v>25</v>
      </c>
      <c r="C1288" s="227" t="s">
        <v>301</v>
      </c>
      <c r="D1288" s="81">
        <v>44720</v>
      </c>
      <c r="E1288" s="84" t="s">
        <v>3604</v>
      </c>
      <c r="F1288" s="84" t="s">
        <v>381</v>
      </c>
      <c r="G1288" s="83">
        <v>59</v>
      </c>
      <c r="H1288" s="94">
        <v>25.1</v>
      </c>
      <c r="I1288" s="93">
        <v>1480.9</v>
      </c>
      <c r="J1288" s="58" t="s">
        <v>12</v>
      </c>
      <c r="K1288" s="31" t="s">
        <v>3376</v>
      </c>
    </row>
    <row r="1289" spans="2:11">
      <c r="B1289" s="226" t="s">
        <v>25</v>
      </c>
      <c r="C1289" s="227" t="s">
        <v>302</v>
      </c>
      <c r="D1289" s="81">
        <v>44720</v>
      </c>
      <c r="E1289" s="84" t="s">
        <v>3604</v>
      </c>
      <c r="F1289" s="84" t="s">
        <v>381</v>
      </c>
      <c r="G1289" s="83">
        <v>62</v>
      </c>
      <c r="H1289" s="94">
        <v>25.1</v>
      </c>
      <c r="I1289" s="93">
        <v>1556.2</v>
      </c>
      <c r="J1289" s="58" t="s">
        <v>12</v>
      </c>
      <c r="K1289" s="31" t="s">
        <v>3377</v>
      </c>
    </row>
    <row r="1290" spans="2:11">
      <c r="B1290" s="226" t="s">
        <v>25</v>
      </c>
      <c r="C1290" s="227" t="s">
        <v>303</v>
      </c>
      <c r="D1290" s="81">
        <v>44720</v>
      </c>
      <c r="E1290" s="84" t="s">
        <v>3604</v>
      </c>
      <c r="F1290" s="84" t="s">
        <v>381</v>
      </c>
      <c r="G1290" s="83">
        <v>55</v>
      </c>
      <c r="H1290" s="94">
        <v>25.1</v>
      </c>
      <c r="I1290" s="93">
        <v>1380.5</v>
      </c>
      <c r="J1290" s="58" t="s">
        <v>12</v>
      </c>
      <c r="K1290" s="31" t="s">
        <v>3378</v>
      </c>
    </row>
    <row r="1291" spans="2:11">
      <c r="B1291" s="226" t="s">
        <v>25</v>
      </c>
      <c r="C1291" s="227" t="s">
        <v>304</v>
      </c>
      <c r="D1291" s="81">
        <v>44720</v>
      </c>
      <c r="E1291" s="84" t="s">
        <v>3605</v>
      </c>
      <c r="F1291" s="84" t="s">
        <v>381</v>
      </c>
      <c r="G1291" s="83">
        <v>55</v>
      </c>
      <c r="H1291" s="94">
        <v>25.1</v>
      </c>
      <c r="I1291" s="93">
        <v>1380.5</v>
      </c>
      <c r="J1291" s="58" t="s">
        <v>12</v>
      </c>
      <c r="K1291" s="31" t="s">
        <v>3380</v>
      </c>
    </row>
    <row r="1292" spans="2:11">
      <c r="B1292" s="226" t="s">
        <v>25</v>
      </c>
      <c r="C1292" s="227" t="s">
        <v>305</v>
      </c>
      <c r="D1292" s="81">
        <v>44720</v>
      </c>
      <c r="E1292" s="84" t="s">
        <v>3606</v>
      </c>
      <c r="F1292" s="84" t="s">
        <v>381</v>
      </c>
      <c r="G1292" s="83">
        <v>91</v>
      </c>
      <c r="H1292" s="94">
        <v>25.1</v>
      </c>
      <c r="I1292" s="93">
        <v>2284.1</v>
      </c>
      <c r="J1292" s="58" t="s">
        <v>12</v>
      </c>
      <c r="K1292" s="31" t="s">
        <v>3382</v>
      </c>
    </row>
    <row r="1293" spans="2:11">
      <c r="B1293" s="226" t="s">
        <v>25</v>
      </c>
      <c r="C1293" s="227" t="s">
        <v>306</v>
      </c>
      <c r="D1293" s="81">
        <v>44720</v>
      </c>
      <c r="E1293" s="84" t="s">
        <v>3607</v>
      </c>
      <c r="F1293" s="84" t="s">
        <v>381</v>
      </c>
      <c r="G1293" s="83">
        <v>62</v>
      </c>
      <c r="H1293" s="94">
        <v>25.1</v>
      </c>
      <c r="I1293" s="93">
        <v>1556.2</v>
      </c>
      <c r="J1293" s="58" t="s">
        <v>12</v>
      </c>
      <c r="K1293" s="31" t="s">
        <v>3384</v>
      </c>
    </row>
    <row r="1294" spans="2:11">
      <c r="B1294" s="226" t="s">
        <v>25</v>
      </c>
      <c r="C1294" s="227" t="s">
        <v>307</v>
      </c>
      <c r="D1294" s="81">
        <v>44720</v>
      </c>
      <c r="E1294" s="84" t="s">
        <v>3608</v>
      </c>
      <c r="F1294" s="84" t="s">
        <v>381</v>
      </c>
      <c r="G1294" s="83">
        <v>19</v>
      </c>
      <c r="H1294" s="94">
        <v>25.1</v>
      </c>
      <c r="I1294" s="93">
        <v>476.90000000000003</v>
      </c>
      <c r="J1294" s="58" t="s">
        <v>12</v>
      </c>
      <c r="K1294" s="31" t="s">
        <v>3386</v>
      </c>
    </row>
    <row r="1295" spans="2:11">
      <c r="B1295" s="226" t="s">
        <v>25</v>
      </c>
      <c r="C1295" s="227" t="s">
        <v>308</v>
      </c>
      <c r="D1295" s="81">
        <v>44720</v>
      </c>
      <c r="E1295" s="84" t="s">
        <v>3608</v>
      </c>
      <c r="F1295" s="84" t="s">
        <v>381</v>
      </c>
      <c r="G1295" s="83">
        <v>59</v>
      </c>
      <c r="H1295" s="94">
        <v>25.1</v>
      </c>
      <c r="I1295" s="93">
        <v>1480.9</v>
      </c>
      <c r="J1295" s="58" t="s">
        <v>12</v>
      </c>
      <c r="K1295" s="31" t="s">
        <v>3388</v>
      </c>
    </row>
    <row r="1296" spans="2:11">
      <c r="B1296" s="226" t="s">
        <v>25</v>
      </c>
      <c r="C1296" s="227" t="s">
        <v>309</v>
      </c>
      <c r="D1296" s="81">
        <v>44720</v>
      </c>
      <c r="E1296" s="84" t="s">
        <v>3608</v>
      </c>
      <c r="F1296" s="84" t="s">
        <v>381</v>
      </c>
      <c r="G1296" s="83">
        <v>19</v>
      </c>
      <c r="H1296" s="94">
        <v>25.1</v>
      </c>
      <c r="I1296" s="93">
        <v>476.90000000000003</v>
      </c>
      <c r="J1296" s="58" t="s">
        <v>12</v>
      </c>
      <c r="K1296" s="31" t="s">
        <v>3389</v>
      </c>
    </row>
    <row r="1297" spans="2:11">
      <c r="B1297" s="226" t="s">
        <v>25</v>
      </c>
      <c r="C1297" s="227" t="s">
        <v>310</v>
      </c>
      <c r="D1297" s="81">
        <v>44720</v>
      </c>
      <c r="E1297" s="84" t="s">
        <v>2820</v>
      </c>
      <c r="F1297" s="84" t="s">
        <v>381</v>
      </c>
      <c r="G1297" s="83">
        <v>37</v>
      </c>
      <c r="H1297" s="94">
        <v>25.1</v>
      </c>
      <c r="I1297" s="93">
        <v>928.7</v>
      </c>
      <c r="J1297" s="58" t="s">
        <v>12</v>
      </c>
      <c r="K1297" s="31" t="s">
        <v>3391</v>
      </c>
    </row>
    <row r="1298" spans="2:11">
      <c r="B1298" s="226" t="s">
        <v>25</v>
      </c>
      <c r="C1298" s="227" t="s">
        <v>311</v>
      </c>
      <c r="D1298" s="81">
        <v>44720</v>
      </c>
      <c r="E1298" s="84" t="s">
        <v>3609</v>
      </c>
      <c r="F1298" s="84" t="s">
        <v>381</v>
      </c>
      <c r="G1298" s="83">
        <v>56</v>
      </c>
      <c r="H1298" s="94">
        <v>25.1</v>
      </c>
      <c r="I1298" s="93">
        <v>1405.6000000000001</v>
      </c>
      <c r="J1298" s="58" t="s">
        <v>12</v>
      </c>
      <c r="K1298" s="31" t="s">
        <v>3393</v>
      </c>
    </row>
    <row r="1299" spans="2:11">
      <c r="B1299" s="226" t="s">
        <v>25</v>
      </c>
      <c r="C1299" s="227" t="s">
        <v>312</v>
      </c>
      <c r="D1299" s="81">
        <v>44720</v>
      </c>
      <c r="E1299" s="84" t="s">
        <v>3609</v>
      </c>
      <c r="F1299" s="84" t="s">
        <v>381</v>
      </c>
      <c r="G1299" s="83">
        <v>39</v>
      </c>
      <c r="H1299" s="94">
        <v>25.1</v>
      </c>
      <c r="I1299" s="93">
        <v>978.90000000000009</v>
      </c>
      <c r="J1299" s="58" t="s">
        <v>12</v>
      </c>
      <c r="K1299" s="31" t="s">
        <v>3394</v>
      </c>
    </row>
    <row r="1300" spans="2:11">
      <c r="B1300" s="226" t="s">
        <v>25</v>
      </c>
      <c r="C1300" s="227" t="s">
        <v>313</v>
      </c>
      <c r="D1300" s="81">
        <v>44720</v>
      </c>
      <c r="E1300" s="84" t="s">
        <v>3609</v>
      </c>
      <c r="F1300" s="84" t="s">
        <v>381</v>
      </c>
      <c r="G1300" s="83">
        <v>42</v>
      </c>
      <c r="H1300" s="94">
        <v>25.1</v>
      </c>
      <c r="I1300" s="93">
        <v>1054.2</v>
      </c>
      <c r="J1300" s="58" t="s">
        <v>12</v>
      </c>
      <c r="K1300" s="31" t="s">
        <v>3395</v>
      </c>
    </row>
    <row r="1301" spans="2:11">
      <c r="B1301" s="226" t="s">
        <v>25</v>
      </c>
      <c r="C1301" s="227" t="s">
        <v>314</v>
      </c>
      <c r="D1301" s="81">
        <v>44720</v>
      </c>
      <c r="E1301" s="84" t="s">
        <v>3609</v>
      </c>
      <c r="F1301" s="84" t="s">
        <v>381</v>
      </c>
      <c r="G1301" s="83">
        <v>60</v>
      </c>
      <c r="H1301" s="94">
        <v>25.1</v>
      </c>
      <c r="I1301" s="93">
        <v>1506</v>
      </c>
      <c r="J1301" s="58" t="s">
        <v>12</v>
      </c>
      <c r="K1301" s="31" t="s">
        <v>3396</v>
      </c>
    </row>
    <row r="1302" spans="2:11">
      <c r="B1302" s="226" t="s">
        <v>25</v>
      </c>
      <c r="C1302" s="227" t="s">
        <v>315</v>
      </c>
      <c r="D1302" s="81">
        <v>44720</v>
      </c>
      <c r="E1302" s="84" t="s">
        <v>3609</v>
      </c>
      <c r="F1302" s="84" t="s">
        <v>381</v>
      </c>
      <c r="G1302" s="83">
        <v>60</v>
      </c>
      <c r="H1302" s="94">
        <v>25.1</v>
      </c>
      <c r="I1302" s="93">
        <v>1506</v>
      </c>
      <c r="J1302" s="58" t="s">
        <v>12</v>
      </c>
      <c r="K1302" s="31" t="s">
        <v>3397</v>
      </c>
    </row>
    <row r="1303" spans="2:11">
      <c r="B1303" s="226" t="s">
        <v>25</v>
      </c>
      <c r="C1303" s="227" t="s">
        <v>316</v>
      </c>
      <c r="D1303" s="81">
        <v>44720</v>
      </c>
      <c r="E1303" s="84" t="s">
        <v>3609</v>
      </c>
      <c r="F1303" s="84" t="s">
        <v>381</v>
      </c>
      <c r="G1303" s="83">
        <v>60</v>
      </c>
      <c r="H1303" s="94">
        <v>25.1</v>
      </c>
      <c r="I1303" s="93">
        <v>1506</v>
      </c>
      <c r="J1303" s="58" t="s">
        <v>12</v>
      </c>
      <c r="K1303" s="31" t="s">
        <v>3398</v>
      </c>
    </row>
    <row r="1304" spans="2:11">
      <c r="B1304" s="226" t="s">
        <v>25</v>
      </c>
      <c r="C1304" s="227" t="s">
        <v>317</v>
      </c>
      <c r="D1304" s="81">
        <v>44720</v>
      </c>
      <c r="E1304" s="84" t="s">
        <v>3610</v>
      </c>
      <c r="F1304" s="84" t="s">
        <v>381</v>
      </c>
      <c r="G1304" s="83">
        <v>61</v>
      </c>
      <c r="H1304" s="94">
        <v>25.1</v>
      </c>
      <c r="I1304" s="93">
        <v>1531.1000000000001</v>
      </c>
      <c r="J1304" s="58" t="s">
        <v>12</v>
      </c>
      <c r="K1304" s="31" t="s">
        <v>3400</v>
      </c>
    </row>
    <row r="1305" spans="2:11">
      <c r="B1305" s="226" t="s">
        <v>25</v>
      </c>
      <c r="C1305" s="227" t="s">
        <v>318</v>
      </c>
      <c r="D1305" s="81">
        <v>44720</v>
      </c>
      <c r="E1305" s="84" t="s">
        <v>3611</v>
      </c>
      <c r="F1305" s="84" t="s">
        <v>381</v>
      </c>
      <c r="G1305" s="83">
        <v>29</v>
      </c>
      <c r="H1305" s="94">
        <v>25.1</v>
      </c>
      <c r="I1305" s="93">
        <v>727.90000000000009</v>
      </c>
      <c r="J1305" s="58" t="s">
        <v>12</v>
      </c>
      <c r="K1305" s="31" t="s">
        <v>3402</v>
      </c>
    </row>
    <row r="1306" spans="2:11">
      <c r="B1306" s="226" t="s">
        <v>25</v>
      </c>
      <c r="C1306" s="227" t="s">
        <v>319</v>
      </c>
      <c r="D1306" s="81">
        <v>44720</v>
      </c>
      <c r="E1306" s="84" t="s">
        <v>3612</v>
      </c>
      <c r="F1306" s="84" t="s">
        <v>381</v>
      </c>
      <c r="G1306" s="83">
        <v>66</v>
      </c>
      <c r="H1306" s="94">
        <v>25.15</v>
      </c>
      <c r="I1306" s="93">
        <v>1659.8999999999999</v>
      </c>
      <c r="J1306" s="58" t="s">
        <v>12</v>
      </c>
      <c r="K1306" s="31" t="s">
        <v>3404</v>
      </c>
    </row>
    <row r="1307" spans="2:11">
      <c r="B1307" s="226" t="s">
        <v>25</v>
      </c>
      <c r="C1307" s="227" t="s">
        <v>320</v>
      </c>
      <c r="D1307" s="81">
        <v>44720</v>
      </c>
      <c r="E1307" s="84" t="s">
        <v>3612</v>
      </c>
      <c r="F1307" s="84" t="s">
        <v>381</v>
      </c>
      <c r="G1307" s="83">
        <v>36</v>
      </c>
      <c r="H1307" s="94">
        <v>25.15</v>
      </c>
      <c r="I1307" s="93">
        <v>905.4</v>
      </c>
      <c r="J1307" s="58" t="s">
        <v>12</v>
      </c>
      <c r="K1307" s="31" t="s">
        <v>3405</v>
      </c>
    </row>
    <row r="1308" spans="2:11">
      <c r="B1308" s="226" t="s">
        <v>25</v>
      </c>
      <c r="C1308" s="227" t="s">
        <v>321</v>
      </c>
      <c r="D1308" s="81">
        <v>44720</v>
      </c>
      <c r="E1308" s="84" t="s">
        <v>3612</v>
      </c>
      <c r="F1308" s="84" t="s">
        <v>381</v>
      </c>
      <c r="G1308" s="83">
        <v>31</v>
      </c>
      <c r="H1308" s="94">
        <v>25.15</v>
      </c>
      <c r="I1308" s="93">
        <v>779.65</v>
      </c>
      <c r="J1308" s="58" t="s">
        <v>12</v>
      </c>
      <c r="K1308" s="31" t="s">
        <v>3406</v>
      </c>
    </row>
    <row r="1309" spans="2:11">
      <c r="B1309" s="226" t="s">
        <v>25</v>
      </c>
      <c r="C1309" s="227" t="s">
        <v>322</v>
      </c>
      <c r="D1309" s="81">
        <v>44720</v>
      </c>
      <c r="E1309" s="84" t="s">
        <v>3612</v>
      </c>
      <c r="F1309" s="84" t="s">
        <v>381</v>
      </c>
      <c r="G1309" s="83">
        <v>109</v>
      </c>
      <c r="H1309" s="94">
        <v>25.15</v>
      </c>
      <c r="I1309" s="93">
        <v>2741.35</v>
      </c>
      <c r="J1309" s="58" t="s">
        <v>12</v>
      </c>
      <c r="K1309" s="31" t="s">
        <v>3407</v>
      </c>
    </row>
    <row r="1310" spans="2:11">
      <c r="B1310" s="226" t="s">
        <v>25</v>
      </c>
      <c r="C1310" s="227" t="s">
        <v>323</v>
      </c>
      <c r="D1310" s="81">
        <v>44720</v>
      </c>
      <c r="E1310" s="84" t="s">
        <v>3612</v>
      </c>
      <c r="F1310" s="84" t="s">
        <v>381</v>
      </c>
      <c r="G1310" s="83">
        <v>119</v>
      </c>
      <c r="H1310" s="94">
        <v>25.15</v>
      </c>
      <c r="I1310" s="93">
        <v>2992.85</v>
      </c>
      <c r="J1310" s="58" t="s">
        <v>12</v>
      </c>
      <c r="K1310" s="31" t="s">
        <v>3408</v>
      </c>
    </row>
    <row r="1311" spans="2:11">
      <c r="B1311" s="226" t="s">
        <v>25</v>
      </c>
      <c r="C1311" s="227" t="s">
        <v>324</v>
      </c>
      <c r="D1311" s="81">
        <v>44720</v>
      </c>
      <c r="E1311" s="84" t="s">
        <v>3612</v>
      </c>
      <c r="F1311" s="84" t="s">
        <v>381</v>
      </c>
      <c r="G1311" s="83">
        <v>171</v>
      </c>
      <c r="H1311" s="94">
        <v>25.15</v>
      </c>
      <c r="I1311" s="93">
        <v>4300.6499999999996</v>
      </c>
      <c r="J1311" s="58" t="s">
        <v>12</v>
      </c>
      <c r="K1311" s="31" t="s">
        <v>3409</v>
      </c>
    </row>
    <row r="1312" spans="2:11">
      <c r="B1312" s="226" t="s">
        <v>25</v>
      </c>
      <c r="C1312" s="227" t="s">
        <v>325</v>
      </c>
      <c r="D1312" s="81">
        <v>44720</v>
      </c>
      <c r="E1312" s="84" t="s">
        <v>3613</v>
      </c>
      <c r="F1312" s="84" t="s">
        <v>381</v>
      </c>
      <c r="G1312" s="83">
        <v>426</v>
      </c>
      <c r="H1312" s="94">
        <v>25.15</v>
      </c>
      <c r="I1312" s="93">
        <v>10713.9</v>
      </c>
      <c r="J1312" s="58" t="s">
        <v>12</v>
      </c>
      <c r="K1312" s="31" t="s">
        <v>3411</v>
      </c>
    </row>
    <row r="1313" spans="2:11">
      <c r="B1313" s="226" t="s">
        <v>25</v>
      </c>
      <c r="C1313" s="227" t="s">
        <v>326</v>
      </c>
      <c r="D1313" s="81">
        <v>44720</v>
      </c>
      <c r="E1313" s="84" t="s">
        <v>3614</v>
      </c>
      <c r="F1313" s="84" t="s">
        <v>381</v>
      </c>
      <c r="G1313" s="83">
        <v>564</v>
      </c>
      <c r="H1313" s="94">
        <v>25.15</v>
      </c>
      <c r="I1313" s="93">
        <v>14184.599999999999</v>
      </c>
      <c r="J1313" s="58" t="s">
        <v>12</v>
      </c>
      <c r="K1313" s="31" t="s">
        <v>3413</v>
      </c>
    </row>
    <row r="1314" spans="2:11">
      <c r="B1314" s="226" t="s">
        <v>25</v>
      </c>
      <c r="C1314" s="227" t="s">
        <v>327</v>
      </c>
      <c r="D1314" s="81">
        <v>44720</v>
      </c>
      <c r="E1314" s="84" t="s">
        <v>3614</v>
      </c>
      <c r="F1314" s="84" t="s">
        <v>381</v>
      </c>
      <c r="G1314" s="83">
        <v>150</v>
      </c>
      <c r="H1314" s="94">
        <v>25.15</v>
      </c>
      <c r="I1314" s="93">
        <v>3772.5</v>
      </c>
      <c r="J1314" s="58" t="s">
        <v>12</v>
      </c>
      <c r="K1314" s="31" t="s">
        <v>3415</v>
      </c>
    </row>
    <row r="1315" spans="2:11">
      <c r="B1315" s="226" t="s">
        <v>25</v>
      </c>
      <c r="C1315" s="227" t="s">
        <v>328</v>
      </c>
      <c r="D1315" s="81">
        <v>44720</v>
      </c>
      <c r="E1315" s="84" t="s">
        <v>3615</v>
      </c>
      <c r="F1315" s="84" t="s">
        <v>381</v>
      </c>
      <c r="G1315" s="83">
        <v>18</v>
      </c>
      <c r="H1315" s="94">
        <v>25.15</v>
      </c>
      <c r="I1315" s="93">
        <v>452.7</v>
      </c>
      <c r="J1315" s="58" t="s">
        <v>12</v>
      </c>
      <c r="K1315" s="31" t="s">
        <v>3417</v>
      </c>
    </row>
    <row r="1316" spans="2:11">
      <c r="B1316" s="226" t="s">
        <v>25</v>
      </c>
      <c r="C1316" s="227" t="s">
        <v>329</v>
      </c>
      <c r="D1316" s="81">
        <v>44720</v>
      </c>
      <c r="E1316" s="84" t="s">
        <v>3616</v>
      </c>
      <c r="F1316" s="84" t="s">
        <v>381</v>
      </c>
      <c r="G1316" s="83">
        <v>18</v>
      </c>
      <c r="H1316" s="94">
        <v>25.15</v>
      </c>
      <c r="I1316" s="93">
        <v>452.7</v>
      </c>
      <c r="J1316" s="58" t="s">
        <v>12</v>
      </c>
      <c r="K1316" s="31" t="s">
        <v>3419</v>
      </c>
    </row>
    <row r="1317" spans="2:11">
      <c r="B1317" s="268" t="s">
        <v>25</v>
      </c>
      <c r="C1317" s="269" t="s">
        <v>330</v>
      </c>
      <c r="D1317" s="270">
        <v>44720</v>
      </c>
      <c r="E1317" s="271" t="s">
        <v>3617</v>
      </c>
      <c r="F1317" s="271" t="s">
        <v>381</v>
      </c>
      <c r="G1317" s="272">
        <v>3815</v>
      </c>
      <c r="H1317" s="273">
        <v>25.15</v>
      </c>
      <c r="I1317" s="274">
        <v>95947.25</v>
      </c>
      <c r="J1317" s="275" t="s">
        <v>12</v>
      </c>
      <c r="K1317" s="276" t="s">
        <v>3421</v>
      </c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1E82D-C631-4FC0-BD25-DB5483635861}">
  <sheetPr codeName="Sheet7"/>
  <dimension ref="B1:O52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defaultColWidth="9.15234375" defaultRowHeight="14.6"/>
  <cols>
    <col min="1" max="1" width="4" style="5" customWidth="1"/>
    <col min="2" max="2" width="28.23046875" style="11" customWidth="1"/>
    <col min="3" max="3" width="15.15234375" style="11" customWidth="1"/>
    <col min="4" max="4" width="12.15234375" style="11" customWidth="1"/>
    <col min="5" max="5" width="8.15234375" style="238" customWidth="1"/>
    <col min="6" max="6" width="8.53515625" style="238" customWidth="1"/>
    <col min="7" max="7" width="8" style="266" customWidth="1"/>
    <col min="8" max="8" width="10" style="267" customWidth="1"/>
    <col min="9" max="9" width="12.53515625" style="57" customWidth="1"/>
    <col min="10" max="10" width="9.69140625" style="101" customWidth="1"/>
    <col min="11" max="11" width="19.15234375" style="57" customWidth="1"/>
    <col min="12" max="12" width="20.69140625" style="57" customWidth="1"/>
    <col min="13" max="13" width="10.15234375" style="5" customWidth="1"/>
    <col min="14" max="14" width="30.15234375" style="5" customWidth="1"/>
    <col min="15" max="16384" width="9.15234375" style="5"/>
  </cols>
  <sheetData>
    <row r="1" spans="2:15" s="4" customFormat="1" ht="23.15">
      <c r="B1" s="2" t="s">
        <v>61</v>
      </c>
      <c r="C1" s="2"/>
      <c r="D1" s="85"/>
      <c r="E1" s="24"/>
      <c r="F1" s="24"/>
      <c r="G1" s="28"/>
      <c r="H1" s="92"/>
      <c r="I1" s="30"/>
      <c r="J1" s="101"/>
      <c r="K1" s="30"/>
      <c r="L1" s="30"/>
      <c r="M1" s="5"/>
    </row>
    <row r="2" spans="2:15" s="4" customFormat="1" ht="26.25" customHeight="1">
      <c r="B2" s="29" t="s">
        <v>3618</v>
      </c>
      <c r="C2" s="29"/>
      <c r="D2" s="85"/>
      <c r="E2" s="24"/>
      <c r="F2" s="24"/>
      <c r="G2" s="28"/>
      <c r="H2" s="92"/>
      <c r="I2" s="30"/>
      <c r="J2" s="101"/>
      <c r="K2" s="30"/>
      <c r="L2" s="30"/>
      <c r="M2" s="5"/>
    </row>
    <row r="3" spans="2:15" s="4" customFormat="1" ht="15.75" customHeight="1">
      <c r="B3" s="5"/>
      <c r="C3" s="5"/>
      <c r="E3" s="24"/>
      <c r="F3" s="24"/>
      <c r="G3" s="28"/>
      <c r="H3" s="92"/>
      <c r="I3" s="30"/>
      <c r="J3" s="101"/>
      <c r="K3" s="30"/>
      <c r="L3" s="30"/>
      <c r="M3" s="5"/>
    </row>
    <row r="4" spans="2:15" s="4" customFormat="1">
      <c r="B4" s="277"/>
      <c r="C4" s="278"/>
      <c r="D4" s="299" t="s">
        <v>4</v>
      </c>
      <c r="E4" s="299"/>
      <c r="F4" s="299"/>
      <c r="G4" s="299"/>
      <c r="H4" s="299"/>
      <c r="I4" s="299"/>
      <c r="J4" s="299"/>
      <c r="K4" s="279"/>
      <c r="L4" s="59"/>
      <c r="M4" s="25"/>
    </row>
    <row r="5" spans="2:15" s="4" customFormat="1" ht="29.15">
      <c r="B5" s="280" t="s">
        <v>37</v>
      </c>
      <c r="C5" s="281" t="s">
        <v>27</v>
      </c>
      <c r="D5" s="281" t="s">
        <v>0</v>
      </c>
      <c r="E5" s="282" t="s">
        <v>5</v>
      </c>
      <c r="F5" s="282" t="s">
        <v>19</v>
      </c>
      <c r="G5" s="283" t="s">
        <v>18</v>
      </c>
      <c r="H5" s="284" t="s">
        <v>6</v>
      </c>
      <c r="I5" s="286" t="s">
        <v>7</v>
      </c>
      <c r="J5" s="286" t="s">
        <v>28</v>
      </c>
      <c r="K5" s="287" t="s">
        <v>24</v>
      </c>
      <c r="L5" s="60"/>
      <c r="M5" s="26"/>
    </row>
    <row r="6" spans="2:15" s="4" customFormat="1">
      <c r="B6" s="62" t="s">
        <v>25</v>
      </c>
      <c r="C6" s="61" t="s">
        <v>23</v>
      </c>
      <c r="D6" s="13">
        <v>44718</v>
      </c>
      <c r="E6" s="242" t="s">
        <v>715</v>
      </c>
      <c r="F6" s="84" t="s">
        <v>381</v>
      </c>
      <c r="G6" s="83">
        <v>114</v>
      </c>
      <c r="H6" s="118">
        <v>32.200000000000003</v>
      </c>
      <c r="I6" s="241">
        <v>3670.8</v>
      </c>
      <c r="J6" s="58" t="s">
        <v>12</v>
      </c>
      <c r="K6" s="31" t="s">
        <v>691</v>
      </c>
      <c r="L6" s="57"/>
      <c r="M6" s="5"/>
      <c r="O6" s="27"/>
    </row>
    <row r="7" spans="2:15" s="4" customFormat="1">
      <c r="B7" s="62" t="s">
        <v>25</v>
      </c>
      <c r="C7" s="61" t="s">
        <v>23</v>
      </c>
      <c r="D7" s="81">
        <v>44718</v>
      </c>
      <c r="E7" s="84" t="s">
        <v>716</v>
      </c>
      <c r="F7" s="84" t="s">
        <v>381</v>
      </c>
      <c r="G7" s="83">
        <v>30</v>
      </c>
      <c r="H7" s="118">
        <v>32.299999999999997</v>
      </c>
      <c r="I7" s="118">
        <v>968.99999999999989</v>
      </c>
      <c r="J7" s="58" t="s">
        <v>12</v>
      </c>
      <c r="K7" s="31" t="s">
        <v>695</v>
      </c>
      <c r="L7" s="57"/>
      <c r="M7" s="5"/>
      <c r="O7" s="27"/>
    </row>
    <row r="8" spans="2:15" s="4" customFormat="1">
      <c r="B8" s="62" t="s">
        <v>25</v>
      </c>
      <c r="C8" s="61" t="s">
        <v>23</v>
      </c>
      <c r="D8" s="81">
        <v>44718</v>
      </c>
      <c r="E8" s="84" t="s">
        <v>717</v>
      </c>
      <c r="F8" s="84" t="s">
        <v>381</v>
      </c>
      <c r="G8" s="83">
        <v>6</v>
      </c>
      <c r="H8" s="118">
        <v>32.299999999999997</v>
      </c>
      <c r="I8" s="118">
        <v>193.79999999999998</v>
      </c>
      <c r="J8" s="58" t="s">
        <v>12</v>
      </c>
      <c r="K8" s="31" t="s">
        <v>696</v>
      </c>
      <c r="L8" s="57"/>
      <c r="M8" s="5"/>
      <c r="O8" s="27"/>
    </row>
    <row r="9" spans="2:15" s="4" customFormat="1">
      <c r="B9" s="62" t="s">
        <v>25</v>
      </c>
      <c r="C9" s="61" t="s">
        <v>23</v>
      </c>
      <c r="D9" s="81">
        <v>44718</v>
      </c>
      <c r="E9" s="84" t="s">
        <v>718</v>
      </c>
      <c r="F9" s="84" t="s">
        <v>381</v>
      </c>
      <c r="G9" s="83">
        <v>78</v>
      </c>
      <c r="H9" s="118">
        <v>32.25</v>
      </c>
      <c r="I9" s="118">
        <v>2515.5</v>
      </c>
      <c r="J9" s="58" t="s">
        <v>12</v>
      </c>
      <c r="K9" s="31" t="s">
        <v>697</v>
      </c>
      <c r="L9" s="57"/>
      <c r="M9" s="5"/>
      <c r="O9" s="27"/>
    </row>
    <row r="10" spans="2:15" s="4" customFormat="1">
      <c r="B10" s="62" t="s">
        <v>25</v>
      </c>
      <c r="C10" s="61" t="s">
        <v>23</v>
      </c>
      <c r="D10" s="81">
        <v>44718</v>
      </c>
      <c r="E10" s="84" t="s">
        <v>718</v>
      </c>
      <c r="F10" s="84" t="s">
        <v>381</v>
      </c>
      <c r="G10" s="83">
        <v>6</v>
      </c>
      <c r="H10" s="118">
        <v>32.25</v>
      </c>
      <c r="I10" s="118">
        <v>193.5</v>
      </c>
      <c r="J10" s="58" t="s">
        <v>12</v>
      </c>
      <c r="K10" s="31" t="s">
        <v>698</v>
      </c>
      <c r="L10" s="57"/>
      <c r="M10" s="5"/>
      <c r="O10" s="27"/>
    </row>
    <row r="11" spans="2:15" s="4" customFormat="1">
      <c r="B11" s="62" t="s">
        <v>25</v>
      </c>
      <c r="C11" s="61" t="s">
        <v>23</v>
      </c>
      <c r="D11" s="81">
        <v>44718</v>
      </c>
      <c r="E11" s="84" t="s">
        <v>719</v>
      </c>
      <c r="F11" s="84" t="s">
        <v>381</v>
      </c>
      <c r="G11" s="83">
        <v>18</v>
      </c>
      <c r="H11" s="118">
        <v>32.1</v>
      </c>
      <c r="I11" s="118">
        <v>577.80000000000007</v>
      </c>
      <c r="J11" s="58" t="s">
        <v>12</v>
      </c>
      <c r="K11" s="31" t="s">
        <v>699</v>
      </c>
      <c r="L11" s="57"/>
      <c r="M11" s="5"/>
      <c r="O11" s="27"/>
    </row>
    <row r="12" spans="2:15" s="4" customFormat="1">
      <c r="B12" s="62" t="s">
        <v>25</v>
      </c>
      <c r="C12" s="61" t="s">
        <v>23</v>
      </c>
      <c r="D12" s="81">
        <v>44718</v>
      </c>
      <c r="E12" s="84" t="s">
        <v>720</v>
      </c>
      <c r="F12" s="84" t="s">
        <v>381</v>
      </c>
      <c r="G12" s="83">
        <v>468</v>
      </c>
      <c r="H12" s="118">
        <v>32.1</v>
      </c>
      <c r="I12" s="118">
        <v>15022.800000000001</v>
      </c>
      <c r="J12" s="58" t="s">
        <v>12</v>
      </c>
      <c r="K12" s="31" t="s">
        <v>700</v>
      </c>
      <c r="L12" s="57"/>
      <c r="M12" s="5"/>
      <c r="O12" s="27"/>
    </row>
    <row r="13" spans="2:15" s="4" customFormat="1">
      <c r="B13" s="62" t="s">
        <v>25</v>
      </c>
      <c r="C13" s="61" t="s">
        <v>23</v>
      </c>
      <c r="D13" s="81">
        <v>44718</v>
      </c>
      <c r="E13" s="84" t="s">
        <v>721</v>
      </c>
      <c r="F13" s="84" t="s">
        <v>381</v>
      </c>
      <c r="G13" s="83">
        <v>180</v>
      </c>
      <c r="H13" s="118">
        <v>32.200000000000003</v>
      </c>
      <c r="I13" s="118">
        <v>5796.0000000000009</v>
      </c>
      <c r="J13" s="58" t="s">
        <v>12</v>
      </c>
      <c r="K13" s="31" t="s">
        <v>701</v>
      </c>
      <c r="L13" s="57"/>
      <c r="M13" s="5"/>
      <c r="O13" s="27"/>
    </row>
    <row r="14" spans="2:15" s="4" customFormat="1">
      <c r="B14" s="62" t="s">
        <v>25</v>
      </c>
      <c r="C14" s="61" t="s">
        <v>23</v>
      </c>
      <c r="D14" s="81">
        <v>44718</v>
      </c>
      <c r="E14" s="84" t="s">
        <v>722</v>
      </c>
      <c r="F14" s="84" t="s">
        <v>381</v>
      </c>
      <c r="G14" s="83">
        <v>84</v>
      </c>
      <c r="H14" s="118">
        <v>32.25</v>
      </c>
      <c r="I14" s="118">
        <v>2709</v>
      </c>
      <c r="J14" s="58" t="s">
        <v>12</v>
      </c>
      <c r="K14" s="31" t="s">
        <v>702</v>
      </c>
      <c r="L14" s="57"/>
      <c r="M14" s="5"/>
      <c r="O14" s="27"/>
    </row>
    <row r="15" spans="2:15" s="4" customFormat="1">
      <c r="B15" s="62" t="s">
        <v>25</v>
      </c>
      <c r="C15" s="61" t="s">
        <v>23</v>
      </c>
      <c r="D15" s="81">
        <v>44718</v>
      </c>
      <c r="E15" s="84" t="s">
        <v>723</v>
      </c>
      <c r="F15" s="84" t="s">
        <v>381</v>
      </c>
      <c r="G15" s="83">
        <v>102</v>
      </c>
      <c r="H15" s="118">
        <v>32.25</v>
      </c>
      <c r="I15" s="118">
        <v>3289.5</v>
      </c>
      <c r="J15" s="58" t="s">
        <v>12</v>
      </c>
      <c r="K15" s="31" t="s">
        <v>703</v>
      </c>
      <c r="L15" s="57"/>
      <c r="M15" s="5"/>
      <c r="O15" s="27"/>
    </row>
    <row r="16" spans="2:15" s="4" customFormat="1">
      <c r="B16" s="62" t="s">
        <v>25</v>
      </c>
      <c r="C16" s="61" t="s">
        <v>23</v>
      </c>
      <c r="D16" s="81">
        <v>44718</v>
      </c>
      <c r="E16" s="84" t="s">
        <v>724</v>
      </c>
      <c r="F16" s="84" t="s">
        <v>381</v>
      </c>
      <c r="G16" s="83">
        <v>30</v>
      </c>
      <c r="H16" s="118">
        <v>32.200000000000003</v>
      </c>
      <c r="I16" s="118">
        <v>966.00000000000011</v>
      </c>
      <c r="J16" s="58" t="s">
        <v>12</v>
      </c>
      <c r="K16" s="31" t="s">
        <v>704</v>
      </c>
      <c r="L16" s="57"/>
      <c r="M16" s="5"/>
      <c r="O16" s="27"/>
    </row>
    <row r="17" spans="2:15" s="4" customFormat="1">
      <c r="B17" s="62" t="s">
        <v>25</v>
      </c>
      <c r="C17" s="61" t="s">
        <v>23</v>
      </c>
      <c r="D17" s="81">
        <v>44718</v>
      </c>
      <c r="E17" s="84" t="s">
        <v>725</v>
      </c>
      <c r="F17" s="84" t="s">
        <v>381</v>
      </c>
      <c r="G17" s="83">
        <v>6</v>
      </c>
      <c r="H17" s="118">
        <v>32.200000000000003</v>
      </c>
      <c r="I17" s="118">
        <v>193.20000000000002</v>
      </c>
      <c r="J17" s="58" t="s">
        <v>12</v>
      </c>
      <c r="K17" s="31" t="s">
        <v>705</v>
      </c>
      <c r="L17" s="57"/>
      <c r="M17" s="5"/>
      <c r="O17" s="27"/>
    </row>
    <row r="18" spans="2:15" s="4" customFormat="1">
      <c r="B18" s="62" t="s">
        <v>25</v>
      </c>
      <c r="C18" s="61" t="s">
        <v>23</v>
      </c>
      <c r="D18" s="81">
        <v>44718</v>
      </c>
      <c r="E18" s="84" t="s">
        <v>726</v>
      </c>
      <c r="F18" s="84" t="s">
        <v>381</v>
      </c>
      <c r="G18" s="83">
        <v>12</v>
      </c>
      <c r="H18" s="118">
        <v>32.450000000000003</v>
      </c>
      <c r="I18" s="118">
        <v>389.40000000000003</v>
      </c>
      <c r="J18" s="58" t="s">
        <v>12</v>
      </c>
      <c r="K18" s="31" t="s">
        <v>706</v>
      </c>
      <c r="L18" s="57"/>
      <c r="M18" s="5"/>
      <c r="O18" s="27"/>
    </row>
    <row r="19" spans="2:15" s="4" customFormat="1">
      <c r="B19" s="62" t="s">
        <v>25</v>
      </c>
      <c r="C19" s="61" t="s">
        <v>23</v>
      </c>
      <c r="D19" s="81">
        <v>44718</v>
      </c>
      <c r="E19" s="84" t="s">
        <v>727</v>
      </c>
      <c r="F19" s="84" t="s">
        <v>381</v>
      </c>
      <c r="G19" s="83">
        <v>6</v>
      </c>
      <c r="H19" s="118">
        <v>32.450000000000003</v>
      </c>
      <c r="I19" s="118">
        <v>194.70000000000002</v>
      </c>
      <c r="J19" s="58" t="s">
        <v>12</v>
      </c>
      <c r="K19" s="31" t="s">
        <v>707</v>
      </c>
      <c r="L19" s="57"/>
      <c r="M19" s="5"/>
      <c r="O19" s="27"/>
    </row>
    <row r="20" spans="2:15" s="4" customFormat="1">
      <c r="B20" s="62" t="s">
        <v>25</v>
      </c>
      <c r="C20" s="61" t="s">
        <v>23</v>
      </c>
      <c r="D20" s="81">
        <v>44718</v>
      </c>
      <c r="E20" s="84" t="s">
        <v>728</v>
      </c>
      <c r="F20" s="84" t="s">
        <v>381</v>
      </c>
      <c r="G20" s="83">
        <v>234</v>
      </c>
      <c r="H20" s="118">
        <v>32.25</v>
      </c>
      <c r="I20" s="118">
        <v>7546.5</v>
      </c>
      <c r="J20" s="58" t="s">
        <v>12</v>
      </c>
      <c r="K20" s="31" t="s">
        <v>708</v>
      </c>
      <c r="L20" s="57"/>
      <c r="M20" s="5"/>
      <c r="O20" s="27"/>
    </row>
    <row r="21" spans="2:15" s="4" customFormat="1">
      <c r="B21" s="62" t="s">
        <v>25</v>
      </c>
      <c r="C21" s="61" t="s">
        <v>23</v>
      </c>
      <c r="D21" s="81">
        <v>44718</v>
      </c>
      <c r="E21" s="84" t="s">
        <v>729</v>
      </c>
      <c r="F21" s="84" t="s">
        <v>381</v>
      </c>
      <c r="G21" s="83">
        <v>60</v>
      </c>
      <c r="H21" s="118">
        <v>32.25</v>
      </c>
      <c r="I21" s="118">
        <v>1935</v>
      </c>
      <c r="J21" s="58" t="s">
        <v>12</v>
      </c>
      <c r="K21" s="31" t="s">
        <v>709</v>
      </c>
      <c r="L21" s="57"/>
      <c r="M21" s="5"/>
      <c r="O21" s="27"/>
    </row>
    <row r="22" spans="2:15" s="4" customFormat="1">
      <c r="B22" s="62" t="s">
        <v>25</v>
      </c>
      <c r="C22" s="61" t="s">
        <v>23</v>
      </c>
      <c r="D22" s="81">
        <v>44718</v>
      </c>
      <c r="E22" s="84" t="s">
        <v>730</v>
      </c>
      <c r="F22" s="84" t="s">
        <v>381</v>
      </c>
      <c r="G22" s="83">
        <v>12</v>
      </c>
      <c r="H22" s="118">
        <v>32.25</v>
      </c>
      <c r="I22" s="118">
        <v>387</v>
      </c>
      <c r="J22" s="58" t="s">
        <v>12</v>
      </c>
      <c r="K22" s="31" t="s">
        <v>710</v>
      </c>
      <c r="L22" s="57"/>
      <c r="M22" s="5"/>
      <c r="O22" s="27"/>
    </row>
    <row r="23" spans="2:15" s="4" customFormat="1">
      <c r="B23" s="62" t="s">
        <v>25</v>
      </c>
      <c r="C23" s="61" t="s">
        <v>23</v>
      </c>
      <c r="D23" s="81">
        <v>44718</v>
      </c>
      <c r="E23" s="84" t="s">
        <v>731</v>
      </c>
      <c r="F23" s="84" t="s">
        <v>381</v>
      </c>
      <c r="G23" s="83">
        <v>6</v>
      </c>
      <c r="H23" s="118">
        <v>32.25</v>
      </c>
      <c r="I23" s="118">
        <v>193.5</v>
      </c>
      <c r="J23" s="58" t="s">
        <v>12</v>
      </c>
      <c r="K23" s="31" t="s">
        <v>711</v>
      </c>
      <c r="L23" s="57"/>
      <c r="M23" s="5"/>
      <c r="O23" s="27"/>
    </row>
    <row r="24" spans="2:15" s="4" customFormat="1">
      <c r="B24" s="62" t="s">
        <v>25</v>
      </c>
      <c r="C24" s="61" t="s">
        <v>23</v>
      </c>
      <c r="D24" s="81">
        <v>44718</v>
      </c>
      <c r="E24" s="84" t="s">
        <v>732</v>
      </c>
      <c r="F24" s="84" t="s">
        <v>381</v>
      </c>
      <c r="G24" s="83">
        <v>1000</v>
      </c>
      <c r="H24" s="118">
        <v>32.049999999999997</v>
      </c>
      <c r="I24" s="118">
        <v>32049.999999999996</v>
      </c>
      <c r="J24" s="58" t="s">
        <v>12</v>
      </c>
      <c r="K24" s="31" t="s">
        <v>712</v>
      </c>
      <c r="L24" s="57"/>
      <c r="M24" s="5"/>
      <c r="O24" s="27"/>
    </row>
    <row r="25" spans="2:15" s="4" customFormat="1">
      <c r="B25" s="62" t="s">
        <v>25</v>
      </c>
      <c r="C25" s="61" t="s">
        <v>23</v>
      </c>
      <c r="D25" s="81">
        <v>44719</v>
      </c>
      <c r="E25" s="84" t="s">
        <v>2247</v>
      </c>
      <c r="F25" s="84" t="s">
        <v>381</v>
      </c>
      <c r="G25" s="83">
        <v>4734</v>
      </c>
      <c r="H25" s="118">
        <v>31.8</v>
      </c>
      <c r="I25" s="118">
        <v>150541.20000000001</v>
      </c>
      <c r="J25" s="58" t="s">
        <v>12</v>
      </c>
      <c r="K25" s="31" t="s">
        <v>2246</v>
      </c>
      <c r="L25" s="57"/>
      <c r="M25" s="5"/>
      <c r="O25" s="27"/>
    </row>
    <row r="26" spans="2:15" s="4" customFormat="1">
      <c r="B26" s="62" t="s">
        <v>25</v>
      </c>
      <c r="C26" s="61" t="s">
        <v>23</v>
      </c>
      <c r="D26" s="81">
        <v>44720</v>
      </c>
      <c r="E26" s="84" t="s">
        <v>2485</v>
      </c>
      <c r="F26" s="84" t="s">
        <v>381</v>
      </c>
      <c r="G26" s="83">
        <v>2000</v>
      </c>
      <c r="H26" s="118">
        <v>31.6</v>
      </c>
      <c r="I26" s="118">
        <v>63200</v>
      </c>
      <c r="J26" s="58" t="s">
        <v>12</v>
      </c>
      <c r="K26" s="31" t="s">
        <v>2481</v>
      </c>
      <c r="L26" s="57"/>
      <c r="M26" s="5"/>
      <c r="O26" s="27"/>
    </row>
    <row r="27" spans="2:15" s="4" customFormat="1">
      <c r="B27" s="291" t="s">
        <v>25</v>
      </c>
      <c r="C27" s="292" t="s">
        <v>23</v>
      </c>
      <c r="D27" s="270">
        <v>44720</v>
      </c>
      <c r="E27" s="271" t="s">
        <v>2486</v>
      </c>
      <c r="F27" s="271" t="s">
        <v>381</v>
      </c>
      <c r="G27" s="272">
        <v>2774</v>
      </c>
      <c r="H27" s="293">
        <v>31.55</v>
      </c>
      <c r="I27" s="293">
        <v>87519.7</v>
      </c>
      <c r="J27" s="275" t="s">
        <v>12</v>
      </c>
      <c r="K27" s="276" t="s">
        <v>2484</v>
      </c>
      <c r="L27" s="57"/>
      <c r="M27" s="5"/>
      <c r="O27" s="27"/>
    </row>
    <row r="28" spans="2:15">
      <c r="B28" s="5"/>
      <c r="C28" s="288"/>
      <c r="D28" s="228"/>
      <c r="H28" s="289"/>
      <c r="I28" s="290"/>
    </row>
    <row r="29" spans="2:15">
      <c r="B29" s="5"/>
      <c r="C29" s="288"/>
      <c r="D29" s="228"/>
      <c r="H29" s="289"/>
      <c r="I29" s="290"/>
    </row>
    <row r="30" spans="2:15">
      <c r="B30" s="5"/>
      <c r="C30" s="288"/>
    </row>
    <row r="31" spans="2:15">
      <c r="B31" s="5"/>
      <c r="C31" s="288"/>
    </row>
    <row r="32" spans="2:15">
      <c r="B32" s="5"/>
      <c r="C32" s="288"/>
    </row>
    <row r="33" spans="2:3">
      <c r="B33" s="5"/>
      <c r="C33" s="288"/>
    </row>
    <row r="34" spans="2:3">
      <c r="B34" s="5"/>
      <c r="C34" s="288"/>
    </row>
    <row r="35" spans="2:3">
      <c r="B35" s="5"/>
      <c r="C35" s="288"/>
    </row>
    <row r="36" spans="2:3">
      <c r="B36" s="5"/>
      <c r="C36" s="288"/>
    </row>
    <row r="37" spans="2:3">
      <c r="B37" s="5"/>
      <c r="C37" s="288"/>
    </row>
    <row r="38" spans="2:3">
      <c r="B38" s="5"/>
      <c r="C38" s="288"/>
    </row>
    <row r="39" spans="2:3">
      <c r="B39" s="5"/>
      <c r="C39" s="288"/>
    </row>
    <row r="40" spans="2:3">
      <c r="B40" s="5"/>
      <c r="C40" s="288"/>
    </row>
    <row r="41" spans="2:3">
      <c r="B41" s="5"/>
      <c r="C41" s="288"/>
    </row>
    <row r="42" spans="2:3">
      <c r="B42" s="5"/>
      <c r="C42" s="288"/>
    </row>
    <row r="43" spans="2:3">
      <c r="B43" s="5"/>
      <c r="C43" s="288"/>
    </row>
    <row r="44" spans="2:3">
      <c r="B44" s="5"/>
      <c r="C44" s="288"/>
    </row>
    <row r="45" spans="2:3">
      <c r="B45" s="5"/>
      <c r="C45" s="288"/>
    </row>
    <row r="46" spans="2:3">
      <c r="B46" s="5"/>
      <c r="C46" s="288"/>
    </row>
    <row r="47" spans="2:3">
      <c r="B47" s="5"/>
      <c r="C47" s="288"/>
    </row>
    <row r="48" spans="2:3">
      <c r="B48" s="5"/>
      <c r="C48" s="288"/>
    </row>
    <row r="49" spans="2:3">
      <c r="B49" s="5"/>
      <c r="C49" s="288"/>
    </row>
    <row r="50" spans="2:3">
      <c r="B50" s="5"/>
      <c r="C50" s="288"/>
    </row>
    <row r="51" spans="2:3">
      <c r="B51" s="5"/>
      <c r="C51" s="288"/>
    </row>
    <row r="52" spans="2:3">
      <c r="B52" s="5"/>
      <c r="C52" s="288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O897"/>
  <sheetViews>
    <sheetView workbookViewId="0">
      <pane ySplit="5" topLeftCell="A6" activePane="bottomLeft" state="frozen"/>
      <selection activeCell="A6" sqref="A6"/>
      <selection pane="bottomLeft" activeCell="A6" sqref="A6"/>
    </sheetView>
  </sheetViews>
  <sheetFormatPr defaultColWidth="9.15234375" defaultRowHeight="14.6"/>
  <cols>
    <col min="1" max="1" width="4" style="5" customWidth="1"/>
    <col min="2" max="2" width="28.23046875" style="11" customWidth="1"/>
    <col min="3" max="3" width="15.15234375" style="11" customWidth="1"/>
    <col min="4" max="4" width="12.15234375" style="11" customWidth="1"/>
    <col min="5" max="5" width="8.15234375" style="238" customWidth="1"/>
    <col min="6" max="6" width="8.53515625" style="238" customWidth="1"/>
    <col min="7" max="7" width="8" style="266" customWidth="1"/>
    <col min="8" max="8" width="10" style="267" customWidth="1"/>
    <col min="9" max="9" width="12.53515625" style="57" customWidth="1"/>
    <col min="10" max="10" width="9.69140625" style="101" customWidth="1"/>
    <col min="11" max="11" width="19.15234375" style="57" customWidth="1"/>
    <col min="12" max="12" width="20.69140625" style="57" customWidth="1"/>
    <col min="13" max="13" width="10.15234375" style="5" customWidth="1"/>
    <col min="14" max="14" width="30.15234375" style="5" customWidth="1"/>
    <col min="15" max="16384" width="9.15234375" style="5"/>
  </cols>
  <sheetData>
    <row r="1" spans="2:15" s="4" customFormat="1" ht="23.15">
      <c r="B1" s="2" t="s">
        <v>61</v>
      </c>
      <c r="C1" s="2"/>
      <c r="D1" s="85"/>
      <c r="E1" s="24"/>
      <c r="F1" s="24"/>
      <c r="G1" s="28"/>
      <c r="H1" s="92"/>
      <c r="I1" s="30"/>
      <c r="J1" s="101"/>
      <c r="K1" s="30"/>
      <c r="L1" s="30"/>
      <c r="M1" s="5"/>
    </row>
    <row r="2" spans="2:15" s="4" customFormat="1" ht="26.25" customHeight="1">
      <c r="B2" s="29" t="s">
        <v>3619</v>
      </c>
      <c r="C2" s="29"/>
      <c r="D2" s="85"/>
      <c r="E2" s="24"/>
      <c r="F2" s="24"/>
      <c r="G2" s="28"/>
      <c r="H2" s="92"/>
      <c r="I2" s="30"/>
      <c r="J2" s="101"/>
      <c r="K2" s="30"/>
      <c r="L2" s="30"/>
      <c r="M2" s="5"/>
    </row>
    <row r="3" spans="2:15" s="4" customFormat="1" ht="15.75" customHeight="1">
      <c r="B3" s="5"/>
      <c r="C3" s="5"/>
      <c r="E3" s="24"/>
      <c r="F3" s="24"/>
      <c r="G3" s="28"/>
      <c r="H3" s="92"/>
      <c r="I3" s="30"/>
      <c r="J3" s="101"/>
      <c r="K3" s="30"/>
      <c r="L3" s="30"/>
      <c r="M3" s="5"/>
    </row>
    <row r="4" spans="2:15" s="4" customFormat="1">
      <c r="B4" s="277"/>
      <c r="C4" s="278"/>
      <c r="D4" s="299" t="s">
        <v>4</v>
      </c>
      <c r="E4" s="299"/>
      <c r="F4" s="299"/>
      <c r="G4" s="299"/>
      <c r="H4" s="299"/>
      <c r="I4" s="299"/>
      <c r="J4" s="299"/>
      <c r="K4" s="279"/>
      <c r="L4" s="59"/>
      <c r="M4" s="25"/>
    </row>
    <row r="5" spans="2:15" s="4" customFormat="1" ht="29.15">
      <c r="B5" s="280" t="s">
        <v>37</v>
      </c>
      <c r="C5" s="281" t="s">
        <v>27</v>
      </c>
      <c r="D5" s="281" t="s">
        <v>0</v>
      </c>
      <c r="E5" s="282" t="s">
        <v>5</v>
      </c>
      <c r="F5" s="282" t="s">
        <v>19</v>
      </c>
      <c r="G5" s="283" t="s">
        <v>18</v>
      </c>
      <c r="H5" s="284" t="s">
        <v>6</v>
      </c>
      <c r="I5" s="286" t="s">
        <v>7</v>
      </c>
      <c r="J5" s="286" t="s">
        <v>28</v>
      </c>
      <c r="K5" s="287" t="s">
        <v>24</v>
      </c>
      <c r="L5" s="60"/>
      <c r="M5" s="26"/>
    </row>
    <row r="6" spans="2:15" s="4" customFormat="1">
      <c r="B6" s="62" t="s">
        <v>25</v>
      </c>
      <c r="C6" s="61" t="s">
        <v>23</v>
      </c>
      <c r="D6" s="81">
        <v>44714</v>
      </c>
      <c r="E6" s="84" t="s">
        <v>411</v>
      </c>
      <c r="F6" s="84" t="s">
        <v>381</v>
      </c>
      <c r="G6" s="83">
        <v>100</v>
      </c>
      <c r="H6" s="119">
        <v>31.55</v>
      </c>
      <c r="I6" s="118">
        <v>3155</v>
      </c>
      <c r="J6" s="58" t="s">
        <v>13</v>
      </c>
      <c r="K6" s="31" t="s">
        <v>412</v>
      </c>
      <c r="L6" s="57"/>
      <c r="M6" s="5"/>
      <c r="O6" s="27"/>
    </row>
    <row r="7" spans="2:15" s="4" customFormat="1">
      <c r="B7" s="62" t="s">
        <v>25</v>
      </c>
      <c r="C7" s="61" t="s">
        <v>23</v>
      </c>
      <c r="D7" s="81">
        <v>44714</v>
      </c>
      <c r="E7" s="84" t="s">
        <v>413</v>
      </c>
      <c r="F7" s="84" t="s">
        <v>381</v>
      </c>
      <c r="G7" s="83">
        <v>62</v>
      </c>
      <c r="H7" s="119">
        <v>31.55</v>
      </c>
      <c r="I7" s="118">
        <v>1956.1000000000001</v>
      </c>
      <c r="J7" s="58" t="s">
        <v>13</v>
      </c>
      <c r="K7" s="31" t="s">
        <v>414</v>
      </c>
      <c r="L7" s="57"/>
      <c r="M7" s="5"/>
      <c r="O7" s="27"/>
    </row>
    <row r="8" spans="2:15" s="4" customFormat="1">
      <c r="B8" s="62" t="s">
        <v>25</v>
      </c>
      <c r="C8" s="61" t="s">
        <v>23</v>
      </c>
      <c r="D8" s="81">
        <v>44714</v>
      </c>
      <c r="E8" s="84" t="s">
        <v>415</v>
      </c>
      <c r="F8" s="84" t="s">
        <v>381</v>
      </c>
      <c r="G8" s="83">
        <v>126</v>
      </c>
      <c r="H8" s="119">
        <v>31.55</v>
      </c>
      <c r="I8" s="118">
        <v>3975.3</v>
      </c>
      <c r="J8" s="58" t="s">
        <v>13</v>
      </c>
      <c r="K8" s="31" t="s">
        <v>416</v>
      </c>
      <c r="L8" s="57"/>
      <c r="M8" s="5"/>
      <c r="O8" s="27"/>
    </row>
    <row r="9" spans="2:15" s="4" customFormat="1">
      <c r="B9" s="62" t="s">
        <v>25</v>
      </c>
      <c r="C9" s="61" t="s">
        <v>23</v>
      </c>
      <c r="D9" s="81">
        <v>44714</v>
      </c>
      <c r="E9" s="84" t="s">
        <v>417</v>
      </c>
      <c r="F9" s="84" t="s">
        <v>381</v>
      </c>
      <c r="G9" s="83">
        <v>52</v>
      </c>
      <c r="H9" s="119">
        <v>31.55</v>
      </c>
      <c r="I9" s="118">
        <v>1640.6000000000001</v>
      </c>
      <c r="J9" s="58" t="s">
        <v>13</v>
      </c>
      <c r="K9" s="31" t="s">
        <v>418</v>
      </c>
      <c r="L9" s="57"/>
      <c r="M9" s="5"/>
      <c r="O9" s="27"/>
    </row>
    <row r="10" spans="2:15" s="4" customFormat="1">
      <c r="B10" s="62" t="s">
        <v>25</v>
      </c>
      <c r="C10" s="61" t="s">
        <v>23</v>
      </c>
      <c r="D10" s="81">
        <v>44714</v>
      </c>
      <c r="E10" s="84" t="s">
        <v>417</v>
      </c>
      <c r="F10" s="84" t="s">
        <v>381</v>
      </c>
      <c r="G10" s="83">
        <v>52</v>
      </c>
      <c r="H10" s="119">
        <v>31.55</v>
      </c>
      <c r="I10" s="118">
        <v>1640.6000000000001</v>
      </c>
      <c r="J10" s="58" t="s">
        <v>13</v>
      </c>
      <c r="K10" s="31" t="s">
        <v>419</v>
      </c>
      <c r="L10" s="57"/>
      <c r="M10" s="5"/>
      <c r="O10" s="27"/>
    </row>
    <row r="11" spans="2:15" s="4" customFormat="1">
      <c r="B11" s="62" t="s">
        <v>25</v>
      </c>
      <c r="C11" s="61" t="s">
        <v>23</v>
      </c>
      <c r="D11" s="81">
        <v>44714</v>
      </c>
      <c r="E11" s="84" t="s">
        <v>420</v>
      </c>
      <c r="F11" s="84" t="s">
        <v>381</v>
      </c>
      <c r="G11" s="83">
        <v>114</v>
      </c>
      <c r="H11" s="119">
        <v>31.5</v>
      </c>
      <c r="I11" s="118">
        <v>3591</v>
      </c>
      <c r="J11" s="58" t="s">
        <v>13</v>
      </c>
      <c r="K11" s="31" t="s">
        <v>421</v>
      </c>
      <c r="L11" s="57"/>
      <c r="M11" s="5"/>
      <c r="O11" s="27"/>
    </row>
    <row r="12" spans="2:15" s="4" customFormat="1">
      <c r="B12" s="62" t="s">
        <v>25</v>
      </c>
      <c r="C12" s="61" t="s">
        <v>23</v>
      </c>
      <c r="D12" s="81">
        <v>44714</v>
      </c>
      <c r="E12" s="84" t="s">
        <v>422</v>
      </c>
      <c r="F12" s="84" t="s">
        <v>381</v>
      </c>
      <c r="G12" s="83">
        <v>11</v>
      </c>
      <c r="H12" s="119">
        <v>31.3</v>
      </c>
      <c r="I12" s="118">
        <v>344.3</v>
      </c>
      <c r="J12" s="58" t="s">
        <v>13</v>
      </c>
      <c r="K12" s="31" t="s">
        <v>423</v>
      </c>
      <c r="L12" s="57"/>
      <c r="M12" s="5"/>
      <c r="O12" s="27"/>
    </row>
    <row r="13" spans="2:15" s="4" customFormat="1">
      <c r="B13" s="62" t="s">
        <v>25</v>
      </c>
      <c r="C13" s="61" t="s">
        <v>23</v>
      </c>
      <c r="D13" s="81">
        <v>44714</v>
      </c>
      <c r="E13" s="84" t="s">
        <v>422</v>
      </c>
      <c r="F13" s="84" t="s">
        <v>381</v>
      </c>
      <c r="G13" s="83">
        <v>13</v>
      </c>
      <c r="H13" s="119">
        <v>31.3</v>
      </c>
      <c r="I13" s="118">
        <v>406.90000000000003</v>
      </c>
      <c r="J13" s="58" t="s">
        <v>13</v>
      </c>
      <c r="K13" s="31" t="s">
        <v>424</v>
      </c>
      <c r="L13" s="57"/>
      <c r="M13" s="5"/>
      <c r="O13" s="27"/>
    </row>
    <row r="14" spans="2:15" s="4" customFormat="1">
      <c r="B14" s="62" t="s">
        <v>25</v>
      </c>
      <c r="C14" s="61" t="s">
        <v>23</v>
      </c>
      <c r="D14" s="81">
        <v>44714</v>
      </c>
      <c r="E14" s="84" t="s">
        <v>425</v>
      </c>
      <c r="F14" s="84" t="s">
        <v>381</v>
      </c>
      <c r="G14" s="83">
        <v>58</v>
      </c>
      <c r="H14" s="119">
        <v>31.3</v>
      </c>
      <c r="I14" s="118">
        <v>1815.4</v>
      </c>
      <c r="J14" s="58" t="s">
        <v>13</v>
      </c>
      <c r="K14" s="31" t="s">
        <v>426</v>
      </c>
      <c r="L14" s="57"/>
      <c r="M14" s="5"/>
      <c r="O14" s="27"/>
    </row>
    <row r="15" spans="2:15" s="4" customFormat="1">
      <c r="B15" s="62" t="s">
        <v>25</v>
      </c>
      <c r="C15" s="61" t="s">
        <v>23</v>
      </c>
      <c r="D15" s="81">
        <v>44714</v>
      </c>
      <c r="E15" s="84" t="s">
        <v>425</v>
      </c>
      <c r="F15" s="84" t="s">
        <v>381</v>
      </c>
      <c r="G15" s="83">
        <v>63</v>
      </c>
      <c r="H15" s="119">
        <v>31.3</v>
      </c>
      <c r="I15" s="118">
        <v>1971.9</v>
      </c>
      <c r="J15" s="58" t="s">
        <v>13</v>
      </c>
      <c r="K15" s="31" t="s">
        <v>427</v>
      </c>
      <c r="L15" s="57"/>
      <c r="M15" s="5"/>
      <c r="O15" s="27"/>
    </row>
    <row r="16" spans="2:15" s="4" customFormat="1">
      <c r="B16" s="62" t="s">
        <v>25</v>
      </c>
      <c r="C16" s="61" t="s">
        <v>23</v>
      </c>
      <c r="D16" s="81">
        <v>44714</v>
      </c>
      <c r="E16" s="84" t="s">
        <v>425</v>
      </c>
      <c r="F16" s="84" t="s">
        <v>381</v>
      </c>
      <c r="G16" s="83">
        <v>40</v>
      </c>
      <c r="H16" s="119">
        <v>31.3</v>
      </c>
      <c r="I16" s="118">
        <v>1252</v>
      </c>
      <c r="J16" s="58" t="s">
        <v>13</v>
      </c>
      <c r="K16" s="31" t="s">
        <v>428</v>
      </c>
      <c r="L16" s="57"/>
      <c r="M16" s="5"/>
      <c r="O16" s="27"/>
    </row>
    <row r="17" spans="2:15" s="4" customFormat="1">
      <c r="B17" s="62" t="s">
        <v>25</v>
      </c>
      <c r="C17" s="61" t="s">
        <v>23</v>
      </c>
      <c r="D17" s="81">
        <v>44714</v>
      </c>
      <c r="E17" s="84" t="s">
        <v>429</v>
      </c>
      <c r="F17" s="84" t="s">
        <v>381</v>
      </c>
      <c r="G17" s="83">
        <v>50</v>
      </c>
      <c r="H17" s="119">
        <v>31.15</v>
      </c>
      <c r="I17" s="118">
        <v>1557.5</v>
      </c>
      <c r="J17" s="58" t="s">
        <v>13</v>
      </c>
      <c r="K17" s="31" t="s">
        <v>430</v>
      </c>
      <c r="L17" s="57"/>
      <c r="M17" s="5"/>
      <c r="O17" s="27"/>
    </row>
    <row r="18" spans="2:15" s="4" customFormat="1">
      <c r="B18" s="62" t="s">
        <v>25</v>
      </c>
      <c r="C18" s="61" t="s">
        <v>23</v>
      </c>
      <c r="D18" s="81">
        <v>44714</v>
      </c>
      <c r="E18" s="84" t="s">
        <v>431</v>
      </c>
      <c r="F18" s="84" t="s">
        <v>381</v>
      </c>
      <c r="G18" s="83">
        <v>116</v>
      </c>
      <c r="H18" s="119">
        <v>31.35</v>
      </c>
      <c r="I18" s="118">
        <v>3636.6000000000004</v>
      </c>
      <c r="J18" s="58" t="s">
        <v>13</v>
      </c>
      <c r="K18" s="31" t="s">
        <v>432</v>
      </c>
      <c r="L18" s="57"/>
      <c r="M18" s="5"/>
      <c r="O18" s="27"/>
    </row>
    <row r="19" spans="2:15" s="4" customFormat="1">
      <c r="B19" s="62" t="s">
        <v>25</v>
      </c>
      <c r="C19" s="61" t="s">
        <v>23</v>
      </c>
      <c r="D19" s="81">
        <v>44714</v>
      </c>
      <c r="E19" s="84" t="s">
        <v>433</v>
      </c>
      <c r="F19" s="84" t="s">
        <v>381</v>
      </c>
      <c r="G19" s="83">
        <v>19</v>
      </c>
      <c r="H19" s="119">
        <v>31.35</v>
      </c>
      <c r="I19" s="118">
        <v>595.65</v>
      </c>
      <c r="J19" s="58" t="s">
        <v>13</v>
      </c>
      <c r="K19" s="31" t="s">
        <v>434</v>
      </c>
      <c r="L19" s="57"/>
      <c r="M19" s="5"/>
      <c r="O19" s="27"/>
    </row>
    <row r="20" spans="2:15" s="4" customFormat="1">
      <c r="B20" s="62" t="s">
        <v>25</v>
      </c>
      <c r="C20" s="61" t="s">
        <v>23</v>
      </c>
      <c r="D20" s="81">
        <v>44714</v>
      </c>
      <c r="E20" s="84" t="s">
        <v>433</v>
      </c>
      <c r="F20" s="84" t="s">
        <v>381</v>
      </c>
      <c r="G20" s="83">
        <v>59</v>
      </c>
      <c r="H20" s="119">
        <v>31.35</v>
      </c>
      <c r="I20" s="118">
        <v>1849.65</v>
      </c>
      <c r="J20" s="58" t="s">
        <v>13</v>
      </c>
      <c r="K20" s="31" t="s">
        <v>435</v>
      </c>
      <c r="L20" s="57"/>
      <c r="M20" s="5"/>
      <c r="O20" s="27"/>
    </row>
    <row r="21" spans="2:15" s="4" customFormat="1">
      <c r="B21" s="62" t="s">
        <v>25</v>
      </c>
      <c r="C21" s="61" t="s">
        <v>23</v>
      </c>
      <c r="D21" s="81">
        <v>44714</v>
      </c>
      <c r="E21" s="84" t="s">
        <v>433</v>
      </c>
      <c r="F21" s="84" t="s">
        <v>381</v>
      </c>
      <c r="G21" s="83">
        <v>59</v>
      </c>
      <c r="H21" s="119">
        <v>31.35</v>
      </c>
      <c r="I21" s="118">
        <v>1849.65</v>
      </c>
      <c r="J21" s="58" t="s">
        <v>13</v>
      </c>
      <c r="K21" s="31" t="s">
        <v>436</v>
      </c>
      <c r="L21" s="57"/>
      <c r="M21" s="5"/>
      <c r="O21" s="27"/>
    </row>
    <row r="22" spans="2:15" s="4" customFormat="1">
      <c r="B22" s="62" t="s">
        <v>25</v>
      </c>
      <c r="C22" s="61" t="s">
        <v>23</v>
      </c>
      <c r="D22" s="81">
        <v>44714</v>
      </c>
      <c r="E22" s="84" t="s">
        <v>433</v>
      </c>
      <c r="F22" s="84" t="s">
        <v>381</v>
      </c>
      <c r="G22" s="83">
        <v>51</v>
      </c>
      <c r="H22" s="119">
        <v>31.35</v>
      </c>
      <c r="I22" s="118">
        <v>1598.8500000000001</v>
      </c>
      <c r="J22" s="58" t="s">
        <v>13</v>
      </c>
      <c r="K22" s="31" t="s">
        <v>437</v>
      </c>
      <c r="L22" s="57"/>
      <c r="M22" s="5"/>
      <c r="O22" s="27"/>
    </row>
    <row r="23" spans="2:15" s="4" customFormat="1">
      <c r="B23" s="62" t="s">
        <v>25</v>
      </c>
      <c r="C23" s="61" t="s">
        <v>23</v>
      </c>
      <c r="D23" s="81">
        <v>44714</v>
      </c>
      <c r="E23" s="84" t="s">
        <v>433</v>
      </c>
      <c r="F23" s="84" t="s">
        <v>381</v>
      </c>
      <c r="G23" s="83">
        <v>54</v>
      </c>
      <c r="H23" s="119">
        <v>31.35</v>
      </c>
      <c r="I23" s="118">
        <v>1692.9</v>
      </c>
      <c r="J23" s="58" t="s">
        <v>13</v>
      </c>
      <c r="K23" s="31" t="s">
        <v>438</v>
      </c>
      <c r="L23" s="57"/>
      <c r="M23" s="5"/>
      <c r="O23" s="27"/>
    </row>
    <row r="24" spans="2:15" s="4" customFormat="1">
      <c r="B24" s="62" t="s">
        <v>25</v>
      </c>
      <c r="C24" s="61" t="s">
        <v>23</v>
      </c>
      <c r="D24" s="81">
        <v>44714</v>
      </c>
      <c r="E24" s="84" t="s">
        <v>439</v>
      </c>
      <c r="F24" s="84" t="s">
        <v>381</v>
      </c>
      <c r="G24" s="83">
        <v>56</v>
      </c>
      <c r="H24" s="119">
        <v>31.35</v>
      </c>
      <c r="I24" s="118">
        <v>1755.6000000000001</v>
      </c>
      <c r="J24" s="58" t="s">
        <v>13</v>
      </c>
      <c r="K24" s="31" t="s">
        <v>440</v>
      </c>
      <c r="L24" s="57"/>
      <c r="M24" s="5"/>
      <c r="O24" s="27"/>
    </row>
    <row r="25" spans="2:15" s="4" customFormat="1">
      <c r="B25" s="62" t="s">
        <v>25</v>
      </c>
      <c r="C25" s="61" t="s">
        <v>23</v>
      </c>
      <c r="D25" s="81">
        <v>44714</v>
      </c>
      <c r="E25" s="84" t="s">
        <v>439</v>
      </c>
      <c r="F25" s="84" t="s">
        <v>381</v>
      </c>
      <c r="G25" s="83">
        <v>53</v>
      </c>
      <c r="H25" s="119">
        <v>31.35</v>
      </c>
      <c r="I25" s="118">
        <v>1661.5500000000002</v>
      </c>
      <c r="J25" s="58" t="s">
        <v>13</v>
      </c>
      <c r="K25" s="31" t="s">
        <v>441</v>
      </c>
      <c r="L25" s="57"/>
      <c r="M25" s="5"/>
      <c r="O25" s="27"/>
    </row>
    <row r="26" spans="2:15" s="4" customFormat="1">
      <c r="B26" s="62" t="s">
        <v>25</v>
      </c>
      <c r="C26" s="61" t="s">
        <v>23</v>
      </c>
      <c r="D26" s="81">
        <v>44714</v>
      </c>
      <c r="E26" s="84" t="s">
        <v>439</v>
      </c>
      <c r="F26" s="84" t="s">
        <v>381</v>
      </c>
      <c r="G26" s="83">
        <v>53</v>
      </c>
      <c r="H26" s="119">
        <v>31.35</v>
      </c>
      <c r="I26" s="118">
        <v>1661.5500000000002</v>
      </c>
      <c r="J26" s="58" t="s">
        <v>13</v>
      </c>
      <c r="K26" s="31" t="s">
        <v>442</v>
      </c>
      <c r="L26" s="57"/>
      <c r="M26" s="5"/>
      <c r="O26" s="27"/>
    </row>
    <row r="27" spans="2:15" s="4" customFormat="1">
      <c r="B27" s="62" t="s">
        <v>25</v>
      </c>
      <c r="C27" s="61" t="s">
        <v>23</v>
      </c>
      <c r="D27" s="81">
        <v>44714</v>
      </c>
      <c r="E27" s="84" t="s">
        <v>439</v>
      </c>
      <c r="F27" s="84" t="s">
        <v>381</v>
      </c>
      <c r="G27" s="83">
        <v>40</v>
      </c>
      <c r="H27" s="119">
        <v>31.35</v>
      </c>
      <c r="I27" s="118">
        <v>1254</v>
      </c>
      <c r="J27" s="58" t="s">
        <v>13</v>
      </c>
      <c r="K27" s="31" t="s">
        <v>443</v>
      </c>
      <c r="L27" s="57"/>
      <c r="M27" s="5"/>
      <c r="O27" s="27"/>
    </row>
    <row r="28" spans="2:15" s="4" customFormat="1">
      <c r="B28" s="62" t="s">
        <v>25</v>
      </c>
      <c r="C28" s="61" t="s">
        <v>23</v>
      </c>
      <c r="D28" s="81">
        <v>44714</v>
      </c>
      <c r="E28" s="84" t="s">
        <v>439</v>
      </c>
      <c r="F28" s="84" t="s">
        <v>381</v>
      </c>
      <c r="G28" s="83">
        <v>56</v>
      </c>
      <c r="H28" s="119">
        <v>31.35</v>
      </c>
      <c r="I28" s="118">
        <v>1755.6000000000001</v>
      </c>
      <c r="J28" s="58" t="s">
        <v>13</v>
      </c>
      <c r="K28" s="31" t="s">
        <v>444</v>
      </c>
      <c r="L28" s="57"/>
      <c r="M28" s="5"/>
      <c r="O28" s="27"/>
    </row>
    <row r="29" spans="2:15" s="4" customFormat="1">
      <c r="B29" s="62" t="s">
        <v>25</v>
      </c>
      <c r="C29" s="61" t="s">
        <v>23</v>
      </c>
      <c r="D29" s="81">
        <v>44714</v>
      </c>
      <c r="E29" s="84" t="s">
        <v>445</v>
      </c>
      <c r="F29" s="84" t="s">
        <v>381</v>
      </c>
      <c r="G29" s="83">
        <v>242</v>
      </c>
      <c r="H29" s="119">
        <v>31.35</v>
      </c>
      <c r="I29" s="118">
        <v>7586.7000000000007</v>
      </c>
      <c r="J29" s="58" t="s">
        <v>13</v>
      </c>
      <c r="K29" s="31" t="s">
        <v>446</v>
      </c>
      <c r="L29" s="57"/>
      <c r="M29" s="5"/>
      <c r="O29" s="27"/>
    </row>
    <row r="30" spans="2:15" s="4" customFormat="1">
      <c r="B30" s="62" t="s">
        <v>25</v>
      </c>
      <c r="C30" s="61" t="s">
        <v>23</v>
      </c>
      <c r="D30" s="81">
        <v>44714</v>
      </c>
      <c r="E30" s="84" t="s">
        <v>447</v>
      </c>
      <c r="F30" s="84" t="s">
        <v>381</v>
      </c>
      <c r="G30" s="83">
        <v>1</v>
      </c>
      <c r="H30" s="119">
        <v>31.35</v>
      </c>
      <c r="I30" s="118">
        <v>31.35</v>
      </c>
      <c r="J30" s="58" t="s">
        <v>13</v>
      </c>
      <c r="K30" s="31" t="s">
        <v>448</v>
      </c>
      <c r="L30" s="57"/>
      <c r="M30" s="5"/>
      <c r="O30" s="27"/>
    </row>
    <row r="31" spans="2:15" s="4" customFormat="1">
      <c r="B31" s="62" t="s">
        <v>25</v>
      </c>
      <c r="C31" s="61" t="s">
        <v>23</v>
      </c>
      <c r="D31" s="81">
        <v>44714</v>
      </c>
      <c r="E31" s="84" t="s">
        <v>449</v>
      </c>
      <c r="F31" s="84" t="s">
        <v>381</v>
      </c>
      <c r="G31" s="83">
        <v>146</v>
      </c>
      <c r="H31" s="119">
        <v>31.35</v>
      </c>
      <c r="I31" s="118">
        <v>4577.1000000000004</v>
      </c>
      <c r="J31" s="58" t="s">
        <v>13</v>
      </c>
      <c r="K31" s="31" t="s">
        <v>450</v>
      </c>
      <c r="L31" s="57"/>
      <c r="M31" s="5"/>
      <c r="O31" s="27"/>
    </row>
    <row r="32" spans="2:15" s="4" customFormat="1">
      <c r="B32" s="62" t="s">
        <v>25</v>
      </c>
      <c r="C32" s="61" t="s">
        <v>23</v>
      </c>
      <c r="D32" s="81">
        <v>44714</v>
      </c>
      <c r="E32" s="84" t="s">
        <v>449</v>
      </c>
      <c r="F32" s="84" t="s">
        <v>381</v>
      </c>
      <c r="G32" s="83">
        <v>157</v>
      </c>
      <c r="H32" s="119">
        <v>31.35</v>
      </c>
      <c r="I32" s="118">
        <v>4921.95</v>
      </c>
      <c r="J32" s="58" t="s">
        <v>13</v>
      </c>
      <c r="K32" s="31" t="s">
        <v>451</v>
      </c>
      <c r="L32" s="57"/>
      <c r="M32" s="5"/>
      <c r="O32" s="27"/>
    </row>
    <row r="33" spans="2:15" s="4" customFormat="1">
      <c r="B33" s="62" t="s">
        <v>25</v>
      </c>
      <c r="C33" s="61" t="s">
        <v>23</v>
      </c>
      <c r="D33" s="81">
        <v>44714</v>
      </c>
      <c r="E33" s="84" t="s">
        <v>452</v>
      </c>
      <c r="F33" s="84" t="s">
        <v>381</v>
      </c>
      <c r="G33" s="83">
        <v>7</v>
      </c>
      <c r="H33" s="119">
        <v>31.35</v>
      </c>
      <c r="I33" s="118">
        <v>219.45000000000002</v>
      </c>
      <c r="J33" s="58" t="s">
        <v>13</v>
      </c>
      <c r="K33" s="31" t="s">
        <v>453</v>
      </c>
      <c r="L33" s="57"/>
      <c r="M33" s="5"/>
      <c r="O33" s="27"/>
    </row>
    <row r="34" spans="2:15" s="4" customFormat="1">
      <c r="B34" s="62" t="s">
        <v>25</v>
      </c>
      <c r="C34" s="61" t="s">
        <v>23</v>
      </c>
      <c r="D34" s="81">
        <v>44714</v>
      </c>
      <c r="E34" s="84" t="s">
        <v>452</v>
      </c>
      <c r="F34" s="84" t="s">
        <v>381</v>
      </c>
      <c r="G34" s="83">
        <v>51</v>
      </c>
      <c r="H34" s="119">
        <v>31.35</v>
      </c>
      <c r="I34" s="118">
        <v>1598.8500000000001</v>
      </c>
      <c r="J34" s="58" t="s">
        <v>13</v>
      </c>
      <c r="K34" s="31" t="s">
        <v>454</v>
      </c>
      <c r="L34" s="57"/>
      <c r="M34" s="5"/>
      <c r="O34" s="27"/>
    </row>
    <row r="35" spans="2:15" s="4" customFormat="1">
      <c r="B35" s="62" t="s">
        <v>25</v>
      </c>
      <c r="C35" s="61" t="s">
        <v>23</v>
      </c>
      <c r="D35" s="81">
        <v>44714</v>
      </c>
      <c r="E35" s="84" t="s">
        <v>452</v>
      </c>
      <c r="F35" s="84" t="s">
        <v>381</v>
      </c>
      <c r="G35" s="83">
        <v>56</v>
      </c>
      <c r="H35" s="119">
        <v>31.35</v>
      </c>
      <c r="I35" s="118">
        <v>1755.6000000000001</v>
      </c>
      <c r="J35" s="58" t="s">
        <v>13</v>
      </c>
      <c r="K35" s="31" t="s">
        <v>455</v>
      </c>
      <c r="L35" s="57"/>
      <c r="M35" s="5"/>
      <c r="O35" s="27"/>
    </row>
    <row r="36" spans="2:15" s="4" customFormat="1">
      <c r="B36" s="62" t="s">
        <v>25</v>
      </c>
      <c r="C36" s="61" t="s">
        <v>23</v>
      </c>
      <c r="D36" s="81">
        <v>44714</v>
      </c>
      <c r="E36" s="84" t="s">
        <v>452</v>
      </c>
      <c r="F36" s="84" t="s">
        <v>381</v>
      </c>
      <c r="G36" s="83">
        <v>122</v>
      </c>
      <c r="H36" s="119">
        <v>31.35</v>
      </c>
      <c r="I36" s="118">
        <v>3824.7000000000003</v>
      </c>
      <c r="J36" s="58" t="s">
        <v>13</v>
      </c>
      <c r="K36" s="31" t="s">
        <v>456</v>
      </c>
      <c r="L36" s="57"/>
      <c r="M36" s="5"/>
      <c r="O36" s="27"/>
    </row>
    <row r="37" spans="2:15" s="4" customFormat="1">
      <c r="B37" s="62" t="s">
        <v>25</v>
      </c>
      <c r="C37" s="61" t="s">
        <v>23</v>
      </c>
      <c r="D37" s="81">
        <v>44714</v>
      </c>
      <c r="E37" s="84" t="s">
        <v>457</v>
      </c>
      <c r="F37" s="84" t="s">
        <v>381</v>
      </c>
      <c r="G37" s="83">
        <v>238</v>
      </c>
      <c r="H37" s="119">
        <v>31.55</v>
      </c>
      <c r="I37" s="118">
        <v>7508.9000000000005</v>
      </c>
      <c r="J37" s="58" t="s">
        <v>13</v>
      </c>
      <c r="K37" s="31" t="s">
        <v>458</v>
      </c>
      <c r="L37" s="57"/>
      <c r="M37" s="5"/>
      <c r="O37" s="27"/>
    </row>
    <row r="38" spans="2:15" s="4" customFormat="1">
      <c r="B38" s="62" t="s">
        <v>25</v>
      </c>
      <c r="C38" s="61" t="s">
        <v>23</v>
      </c>
      <c r="D38" s="81">
        <v>44714</v>
      </c>
      <c r="E38" s="84" t="s">
        <v>457</v>
      </c>
      <c r="F38" s="84" t="s">
        <v>381</v>
      </c>
      <c r="G38" s="83">
        <v>239</v>
      </c>
      <c r="H38" s="119">
        <v>31.55</v>
      </c>
      <c r="I38" s="118">
        <v>7540.45</v>
      </c>
      <c r="J38" s="58" t="s">
        <v>13</v>
      </c>
      <c r="K38" s="31" t="s">
        <v>459</v>
      </c>
      <c r="L38" s="57"/>
      <c r="M38" s="5"/>
      <c r="O38" s="27"/>
    </row>
    <row r="39" spans="2:15" s="4" customFormat="1">
      <c r="B39" s="62" t="s">
        <v>25</v>
      </c>
      <c r="C39" s="61" t="s">
        <v>23</v>
      </c>
      <c r="D39" s="81">
        <v>44714</v>
      </c>
      <c r="E39" s="84" t="s">
        <v>460</v>
      </c>
      <c r="F39" s="84" t="s">
        <v>381</v>
      </c>
      <c r="G39" s="83">
        <v>285</v>
      </c>
      <c r="H39" s="119">
        <v>31.6</v>
      </c>
      <c r="I39" s="118">
        <v>9006</v>
      </c>
      <c r="J39" s="58" t="s">
        <v>13</v>
      </c>
      <c r="K39" s="31" t="s">
        <v>461</v>
      </c>
      <c r="L39" s="57"/>
      <c r="M39" s="5"/>
      <c r="O39" s="27"/>
    </row>
    <row r="40" spans="2:15" s="4" customFormat="1">
      <c r="B40" s="62" t="s">
        <v>25</v>
      </c>
      <c r="C40" s="61" t="s">
        <v>23</v>
      </c>
      <c r="D40" s="81">
        <v>44714</v>
      </c>
      <c r="E40" s="84" t="s">
        <v>462</v>
      </c>
      <c r="F40" s="84" t="s">
        <v>381</v>
      </c>
      <c r="G40" s="83">
        <v>81</v>
      </c>
      <c r="H40" s="119">
        <v>31.6</v>
      </c>
      <c r="I40" s="118">
        <v>2559.6</v>
      </c>
      <c r="J40" s="58" t="s">
        <v>13</v>
      </c>
      <c r="K40" s="31" t="s">
        <v>463</v>
      </c>
      <c r="L40" s="57"/>
      <c r="M40" s="5"/>
      <c r="O40" s="27"/>
    </row>
    <row r="41" spans="2:15" s="4" customFormat="1">
      <c r="B41" s="62" t="s">
        <v>25</v>
      </c>
      <c r="C41" s="61" t="s">
        <v>23</v>
      </c>
      <c r="D41" s="81">
        <v>44714</v>
      </c>
      <c r="E41" s="84" t="s">
        <v>462</v>
      </c>
      <c r="F41" s="84" t="s">
        <v>381</v>
      </c>
      <c r="G41" s="83">
        <v>33</v>
      </c>
      <c r="H41" s="119">
        <v>31.6</v>
      </c>
      <c r="I41" s="118">
        <v>1042.8</v>
      </c>
      <c r="J41" s="58" t="s">
        <v>13</v>
      </c>
      <c r="K41" s="31" t="s">
        <v>464</v>
      </c>
      <c r="L41" s="57"/>
      <c r="M41" s="5"/>
      <c r="O41" s="27"/>
    </row>
    <row r="42" spans="2:15" s="4" customFormat="1">
      <c r="B42" s="62" t="s">
        <v>25</v>
      </c>
      <c r="C42" s="61" t="s">
        <v>23</v>
      </c>
      <c r="D42" s="81">
        <v>44714</v>
      </c>
      <c r="E42" s="84" t="s">
        <v>465</v>
      </c>
      <c r="F42" s="84" t="s">
        <v>381</v>
      </c>
      <c r="G42" s="83">
        <v>285</v>
      </c>
      <c r="H42" s="119">
        <v>31.6</v>
      </c>
      <c r="I42" s="118">
        <v>9006</v>
      </c>
      <c r="J42" s="58" t="s">
        <v>13</v>
      </c>
      <c r="K42" s="31" t="s">
        <v>466</v>
      </c>
      <c r="L42" s="57"/>
      <c r="M42" s="5"/>
      <c r="O42" s="27"/>
    </row>
    <row r="43" spans="2:15" s="4" customFormat="1">
      <c r="B43" s="62" t="s">
        <v>25</v>
      </c>
      <c r="C43" s="61" t="s">
        <v>23</v>
      </c>
      <c r="D43" s="81">
        <v>44714</v>
      </c>
      <c r="E43" s="84" t="s">
        <v>467</v>
      </c>
      <c r="F43" s="84" t="s">
        <v>381</v>
      </c>
      <c r="G43" s="83">
        <v>114</v>
      </c>
      <c r="H43" s="119">
        <v>31.6</v>
      </c>
      <c r="I43" s="118">
        <v>3602.4</v>
      </c>
      <c r="J43" s="58" t="s">
        <v>13</v>
      </c>
      <c r="K43" s="31" t="s">
        <v>468</v>
      </c>
      <c r="L43" s="57"/>
      <c r="M43" s="5"/>
      <c r="O43" s="27"/>
    </row>
    <row r="44" spans="2:15" s="4" customFormat="1">
      <c r="B44" s="62" t="s">
        <v>25</v>
      </c>
      <c r="C44" s="61" t="s">
        <v>23</v>
      </c>
      <c r="D44" s="81">
        <v>44714</v>
      </c>
      <c r="E44" s="84" t="s">
        <v>469</v>
      </c>
      <c r="F44" s="84" t="s">
        <v>381</v>
      </c>
      <c r="G44" s="83">
        <v>9</v>
      </c>
      <c r="H44" s="119">
        <v>31.6</v>
      </c>
      <c r="I44" s="118">
        <v>284.40000000000003</v>
      </c>
      <c r="J44" s="58" t="s">
        <v>13</v>
      </c>
      <c r="K44" s="31" t="s">
        <v>470</v>
      </c>
      <c r="L44" s="57"/>
      <c r="M44" s="5"/>
      <c r="O44" s="27"/>
    </row>
    <row r="45" spans="2:15" s="4" customFormat="1">
      <c r="B45" s="62" t="s">
        <v>25</v>
      </c>
      <c r="C45" s="61" t="s">
        <v>23</v>
      </c>
      <c r="D45" s="81">
        <v>44714</v>
      </c>
      <c r="E45" s="84" t="s">
        <v>469</v>
      </c>
      <c r="F45" s="84" t="s">
        <v>381</v>
      </c>
      <c r="G45" s="83">
        <v>1</v>
      </c>
      <c r="H45" s="119">
        <v>31.6</v>
      </c>
      <c r="I45" s="118">
        <v>31.6</v>
      </c>
      <c r="J45" s="58" t="s">
        <v>13</v>
      </c>
      <c r="K45" s="31" t="s">
        <v>471</v>
      </c>
      <c r="L45" s="57"/>
      <c r="M45" s="5"/>
      <c r="O45" s="27"/>
    </row>
    <row r="46" spans="2:15" s="4" customFormat="1">
      <c r="B46" s="62" t="s">
        <v>25</v>
      </c>
      <c r="C46" s="61" t="s">
        <v>23</v>
      </c>
      <c r="D46" s="81">
        <v>44714</v>
      </c>
      <c r="E46" s="84" t="s">
        <v>469</v>
      </c>
      <c r="F46" s="84" t="s">
        <v>381</v>
      </c>
      <c r="G46" s="83">
        <v>47</v>
      </c>
      <c r="H46" s="119">
        <v>31.6</v>
      </c>
      <c r="I46" s="118">
        <v>1485.2</v>
      </c>
      <c r="J46" s="58" t="s">
        <v>13</v>
      </c>
      <c r="K46" s="31" t="s">
        <v>472</v>
      </c>
      <c r="L46" s="57"/>
      <c r="M46" s="5"/>
      <c r="O46" s="27"/>
    </row>
    <row r="47" spans="2:15" s="4" customFormat="1">
      <c r="B47" s="62" t="s">
        <v>25</v>
      </c>
      <c r="C47" s="61" t="s">
        <v>23</v>
      </c>
      <c r="D47" s="81">
        <v>44714</v>
      </c>
      <c r="E47" s="84" t="s">
        <v>473</v>
      </c>
      <c r="F47" s="84" t="s">
        <v>381</v>
      </c>
      <c r="G47" s="83">
        <v>57</v>
      </c>
      <c r="H47" s="119">
        <v>31.6</v>
      </c>
      <c r="I47" s="118">
        <v>1801.2</v>
      </c>
      <c r="J47" s="58" t="s">
        <v>13</v>
      </c>
      <c r="K47" s="31" t="s">
        <v>474</v>
      </c>
      <c r="L47" s="57"/>
      <c r="M47" s="5"/>
      <c r="O47" s="27"/>
    </row>
    <row r="48" spans="2:15" s="4" customFormat="1">
      <c r="B48" s="62" t="s">
        <v>25</v>
      </c>
      <c r="C48" s="61" t="s">
        <v>23</v>
      </c>
      <c r="D48" s="81">
        <v>44714</v>
      </c>
      <c r="E48" s="84" t="s">
        <v>475</v>
      </c>
      <c r="F48" s="84" t="s">
        <v>381</v>
      </c>
      <c r="G48" s="83">
        <v>689</v>
      </c>
      <c r="H48" s="119">
        <v>31.55</v>
      </c>
      <c r="I48" s="118">
        <v>21737.95</v>
      </c>
      <c r="J48" s="58" t="s">
        <v>13</v>
      </c>
      <c r="K48" s="31" t="s">
        <v>476</v>
      </c>
      <c r="L48" s="57"/>
      <c r="M48" s="5"/>
      <c r="O48" s="27"/>
    </row>
    <row r="49" spans="2:15" s="4" customFormat="1">
      <c r="B49" s="62" t="s">
        <v>25</v>
      </c>
      <c r="C49" s="61" t="s">
        <v>23</v>
      </c>
      <c r="D49" s="81">
        <v>44714</v>
      </c>
      <c r="E49" s="84" t="s">
        <v>477</v>
      </c>
      <c r="F49" s="84" t="s">
        <v>381</v>
      </c>
      <c r="G49" s="83">
        <v>357</v>
      </c>
      <c r="H49" s="119">
        <v>31.55</v>
      </c>
      <c r="I49" s="118">
        <v>11263.35</v>
      </c>
      <c r="J49" s="58" t="s">
        <v>13</v>
      </c>
      <c r="K49" s="31" t="s">
        <v>478</v>
      </c>
      <c r="L49" s="57"/>
      <c r="M49" s="5"/>
      <c r="O49" s="27"/>
    </row>
    <row r="50" spans="2:15" s="4" customFormat="1">
      <c r="B50" s="62" t="s">
        <v>25</v>
      </c>
      <c r="C50" s="61" t="s">
        <v>23</v>
      </c>
      <c r="D50" s="81">
        <v>44714</v>
      </c>
      <c r="E50" s="84" t="s">
        <v>479</v>
      </c>
      <c r="F50" s="84" t="s">
        <v>381</v>
      </c>
      <c r="G50" s="83">
        <v>51</v>
      </c>
      <c r="H50" s="119">
        <v>31.35</v>
      </c>
      <c r="I50" s="118">
        <v>1598.8500000000001</v>
      </c>
      <c r="J50" s="148" t="s">
        <v>13</v>
      </c>
      <c r="K50" s="82" t="s">
        <v>480</v>
      </c>
      <c r="L50" s="57"/>
      <c r="M50" s="5"/>
      <c r="O50" s="27"/>
    </row>
    <row r="51" spans="2:15" s="4" customFormat="1">
      <c r="B51" s="62" t="s">
        <v>25</v>
      </c>
      <c r="C51" s="61" t="s">
        <v>23</v>
      </c>
      <c r="D51" s="81">
        <v>44714</v>
      </c>
      <c r="E51" s="84" t="s">
        <v>479</v>
      </c>
      <c r="F51" s="84" t="s">
        <v>381</v>
      </c>
      <c r="G51" s="83">
        <v>102</v>
      </c>
      <c r="H51" s="119">
        <v>31.35</v>
      </c>
      <c r="I51" s="118">
        <v>3197.7000000000003</v>
      </c>
      <c r="J51" s="58" t="s">
        <v>13</v>
      </c>
      <c r="K51" s="31" t="s">
        <v>481</v>
      </c>
      <c r="L51" s="57"/>
      <c r="M51" s="5"/>
      <c r="O51" s="27"/>
    </row>
    <row r="52" spans="2:15" s="4" customFormat="1">
      <c r="B52" s="62" t="s">
        <v>25</v>
      </c>
      <c r="C52" s="61" t="s">
        <v>23</v>
      </c>
      <c r="D52" s="81">
        <v>44714</v>
      </c>
      <c r="E52" s="84" t="s">
        <v>482</v>
      </c>
      <c r="F52" s="84" t="s">
        <v>381</v>
      </c>
      <c r="G52" s="83">
        <v>122</v>
      </c>
      <c r="H52" s="119">
        <v>31.3</v>
      </c>
      <c r="I52" s="118">
        <v>3818.6</v>
      </c>
      <c r="J52" s="58" t="s">
        <v>13</v>
      </c>
      <c r="K52" s="31" t="s">
        <v>483</v>
      </c>
      <c r="L52" s="57"/>
      <c r="M52" s="5"/>
      <c r="O52" s="27"/>
    </row>
    <row r="53" spans="2:15" s="4" customFormat="1">
      <c r="B53" s="62" t="s">
        <v>25</v>
      </c>
      <c r="C53" s="61" t="s">
        <v>23</v>
      </c>
      <c r="D53" s="81">
        <v>44714</v>
      </c>
      <c r="E53" s="84" t="s">
        <v>484</v>
      </c>
      <c r="F53" s="84" t="s">
        <v>381</v>
      </c>
      <c r="G53" s="83">
        <v>61</v>
      </c>
      <c r="H53" s="119">
        <v>31.35</v>
      </c>
      <c r="I53" s="118">
        <v>1912.3500000000001</v>
      </c>
      <c r="J53" s="58" t="s">
        <v>13</v>
      </c>
      <c r="K53" s="31" t="s">
        <v>485</v>
      </c>
      <c r="L53" s="57"/>
      <c r="M53" s="5"/>
      <c r="O53" s="27"/>
    </row>
    <row r="54" spans="2:15" s="4" customFormat="1">
      <c r="B54" s="62" t="s">
        <v>25</v>
      </c>
      <c r="C54" s="61" t="s">
        <v>23</v>
      </c>
      <c r="D54" s="81">
        <v>44714</v>
      </c>
      <c r="E54" s="84" t="s">
        <v>484</v>
      </c>
      <c r="F54" s="84" t="s">
        <v>381</v>
      </c>
      <c r="G54" s="83">
        <v>65</v>
      </c>
      <c r="H54" s="119">
        <v>31.35</v>
      </c>
      <c r="I54" s="118">
        <v>2037.75</v>
      </c>
      <c r="J54" s="58" t="s">
        <v>13</v>
      </c>
      <c r="K54" s="31" t="s">
        <v>486</v>
      </c>
      <c r="L54" s="57"/>
      <c r="M54" s="5"/>
      <c r="O54" s="27"/>
    </row>
    <row r="55" spans="2:15" s="4" customFormat="1">
      <c r="B55" s="62" t="s">
        <v>25</v>
      </c>
      <c r="C55" s="61" t="s">
        <v>23</v>
      </c>
      <c r="D55" s="81">
        <v>44714</v>
      </c>
      <c r="E55" s="84" t="s">
        <v>484</v>
      </c>
      <c r="F55" s="84" t="s">
        <v>381</v>
      </c>
      <c r="G55" s="83">
        <v>122</v>
      </c>
      <c r="H55" s="119">
        <v>31.35</v>
      </c>
      <c r="I55" s="118">
        <v>3824.7000000000003</v>
      </c>
      <c r="J55" s="58" t="s">
        <v>13</v>
      </c>
      <c r="K55" s="31" t="s">
        <v>487</v>
      </c>
      <c r="L55" s="57"/>
      <c r="M55" s="5"/>
      <c r="O55" s="27"/>
    </row>
    <row r="56" spans="2:15" s="4" customFormat="1">
      <c r="B56" s="62" t="s">
        <v>25</v>
      </c>
      <c r="C56" s="61" t="s">
        <v>23</v>
      </c>
      <c r="D56" s="81">
        <v>44714</v>
      </c>
      <c r="E56" s="84" t="s">
        <v>488</v>
      </c>
      <c r="F56" s="84" t="s">
        <v>381</v>
      </c>
      <c r="G56" s="83">
        <v>57</v>
      </c>
      <c r="H56" s="119">
        <v>31.3</v>
      </c>
      <c r="I56" s="118">
        <v>1784.1000000000001</v>
      </c>
      <c r="J56" s="58" t="s">
        <v>13</v>
      </c>
      <c r="K56" s="31" t="s">
        <v>489</v>
      </c>
      <c r="L56" s="57"/>
      <c r="M56" s="5"/>
      <c r="O56" s="27"/>
    </row>
    <row r="57" spans="2:15" s="4" customFormat="1">
      <c r="B57" s="62" t="s">
        <v>25</v>
      </c>
      <c r="C57" s="61" t="s">
        <v>23</v>
      </c>
      <c r="D57" s="81">
        <v>44714</v>
      </c>
      <c r="E57" s="84" t="s">
        <v>490</v>
      </c>
      <c r="F57" s="84" t="s">
        <v>381</v>
      </c>
      <c r="G57" s="83">
        <v>111</v>
      </c>
      <c r="H57" s="119">
        <v>30.8</v>
      </c>
      <c r="I57" s="118">
        <v>3418.8</v>
      </c>
      <c r="J57" s="58" t="s">
        <v>13</v>
      </c>
      <c r="K57" s="31" t="s">
        <v>491</v>
      </c>
      <c r="L57" s="57"/>
      <c r="M57" s="5"/>
      <c r="O57" s="27"/>
    </row>
    <row r="58" spans="2:15" s="4" customFormat="1">
      <c r="B58" s="62" t="s">
        <v>25</v>
      </c>
      <c r="C58" s="61" t="s">
        <v>23</v>
      </c>
      <c r="D58" s="81">
        <v>44714</v>
      </c>
      <c r="E58" s="84" t="s">
        <v>492</v>
      </c>
      <c r="F58" s="84" t="s">
        <v>381</v>
      </c>
      <c r="G58" s="83">
        <v>58</v>
      </c>
      <c r="H58" s="119">
        <v>30.9</v>
      </c>
      <c r="I58" s="118">
        <v>1792.1999999999998</v>
      </c>
      <c r="J58" s="58" t="s">
        <v>13</v>
      </c>
      <c r="K58" s="31" t="s">
        <v>493</v>
      </c>
      <c r="L58" s="57"/>
      <c r="M58" s="5"/>
      <c r="O58" s="27"/>
    </row>
    <row r="59" spans="2:15" s="4" customFormat="1">
      <c r="B59" s="62" t="s">
        <v>25</v>
      </c>
      <c r="C59" s="61" t="s">
        <v>23</v>
      </c>
      <c r="D59" s="81">
        <v>44714</v>
      </c>
      <c r="E59" s="84" t="s">
        <v>494</v>
      </c>
      <c r="F59" s="84" t="s">
        <v>381</v>
      </c>
      <c r="G59" s="83">
        <v>94</v>
      </c>
      <c r="H59" s="119">
        <v>30.9</v>
      </c>
      <c r="I59" s="118">
        <v>2904.6</v>
      </c>
      <c r="J59" s="58" t="s">
        <v>13</v>
      </c>
      <c r="K59" s="31" t="s">
        <v>495</v>
      </c>
      <c r="L59" s="57"/>
      <c r="M59" s="5"/>
      <c r="O59" s="27"/>
    </row>
    <row r="60" spans="2:15" s="4" customFormat="1">
      <c r="B60" s="62" t="s">
        <v>25</v>
      </c>
      <c r="C60" s="61" t="s">
        <v>23</v>
      </c>
      <c r="D60" s="81">
        <v>44714</v>
      </c>
      <c r="E60" s="84" t="s">
        <v>496</v>
      </c>
      <c r="F60" s="84" t="s">
        <v>381</v>
      </c>
      <c r="G60" s="83">
        <v>60</v>
      </c>
      <c r="H60" s="119">
        <v>30.85</v>
      </c>
      <c r="I60" s="118">
        <v>1851</v>
      </c>
      <c r="J60" s="58" t="s">
        <v>13</v>
      </c>
      <c r="K60" s="31" t="s">
        <v>497</v>
      </c>
      <c r="L60" s="57"/>
      <c r="M60" s="5"/>
      <c r="O60" s="27"/>
    </row>
    <row r="61" spans="2:15" s="4" customFormat="1">
      <c r="B61" s="62" t="s">
        <v>25</v>
      </c>
      <c r="C61" s="61" t="s">
        <v>23</v>
      </c>
      <c r="D61" s="81">
        <v>44714</v>
      </c>
      <c r="E61" s="84" t="s">
        <v>498</v>
      </c>
      <c r="F61" s="84" t="s">
        <v>381</v>
      </c>
      <c r="G61" s="83">
        <v>105</v>
      </c>
      <c r="H61" s="119">
        <v>30.8</v>
      </c>
      <c r="I61" s="118">
        <v>3234</v>
      </c>
      <c r="J61" s="58" t="s">
        <v>13</v>
      </c>
      <c r="K61" s="31" t="s">
        <v>499</v>
      </c>
      <c r="L61" s="57"/>
      <c r="M61" s="5"/>
      <c r="O61" s="27"/>
    </row>
    <row r="62" spans="2:15" s="4" customFormat="1">
      <c r="B62" s="62" t="s">
        <v>25</v>
      </c>
      <c r="C62" s="61" t="s">
        <v>23</v>
      </c>
      <c r="D62" s="81">
        <v>44714</v>
      </c>
      <c r="E62" s="84" t="s">
        <v>500</v>
      </c>
      <c r="F62" s="84" t="s">
        <v>381</v>
      </c>
      <c r="G62" s="83">
        <v>63</v>
      </c>
      <c r="H62" s="119">
        <v>30.75</v>
      </c>
      <c r="I62" s="118">
        <v>1937.25</v>
      </c>
      <c r="J62" s="58" t="s">
        <v>13</v>
      </c>
      <c r="K62" s="31" t="s">
        <v>501</v>
      </c>
      <c r="L62" s="57"/>
      <c r="M62" s="5"/>
      <c r="O62" s="27"/>
    </row>
    <row r="63" spans="2:15" s="4" customFormat="1">
      <c r="B63" s="62" t="s">
        <v>25</v>
      </c>
      <c r="C63" s="61" t="s">
        <v>23</v>
      </c>
      <c r="D63" s="81">
        <v>44714</v>
      </c>
      <c r="E63" s="84" t="s">
        <v>502</v>
      </c>
      <c r="F63" s="84" t="s">
        <v>381</v>
      </c>
      <c r="G63" s="83">
        <v>63</v>
      </c>
      <c r="H63" s="119">
        <v>30.75</v>
      </c>
      <c r="I63" s="118">
        <v>1937.25</v>
      </c>
      <c r="J63" s="58" t="s">
        <v>13</v>
      </c>
      <c r="K63" s="31" t="s">
        <v>503</v>
      </c>
      <c r="L63" s="57"/>
      <c r="M63" s="5"/>
      <c r="O63" s="27"/>
    </row>
    <row r="64" spans="2:15" s="4" customFormat="1">
      <c r="B64" s="62" t="s">
        <v>25</v>
      </c>
      <c r="C64" s="61" t="s">
        <v>23</v>
      </c>
      <c r="D64" s="81">
        <v>44714</v>
      </c>
      <c r="E64" s="84" t="s">
        <v>504</v>
      </c>
      <c r="F64" s="84" t="s">
        <v>381</v>
      </c>
      <c r="G64" s="83">
        <v>63</v>
      </c>
      <c r="H64" s="119">
        <v>30.75</v>
      </c>
      <c r="I64" s="118">
        <v>1937.25</v>
      </c>
      <c r="J64" s="58" t="s">
        <v>13</v>
      </c>
      <c r="K64" s="31" t="s">
        <v>505</v>
      </c>
      <c r="L64" s="57"/>
      <c r="M64" s="5"/>
      <c r="O64" s="27"/>
    </row>
    <row r="65" spans="2:15" s="4" customFormat="1">
      <c r="B65" s="62" t="s">
        <v>25</v>
      </c>
      <c r="C65" s="61" t="s">
        <v>23</v>
      </c>
      <c r="D65" s="81">
        <v>44714</v>
      </c>
      <c r="E65" s="84" t="s">
        <v>506</v>
      </c>
      <c r="F65" s="84" t="s">
        <v>381</v>
      </c>
      <c r="G65" s="83">
        <v>51</v>
      </c>
      <c r="H65" s="119">
        <v>30.75</v>
      </c>
      <c r="I65" s="118">
        <v>1568.25</v>
      </c>
      <c r="J65" s="58" t="s">
        <v>13</v>
      </c>
      <c r="K65" s="31" t="s">
        <v>507</v>
      </c>
      <c r="L65" s="57"/>
      <c r="M65" s="5"/>
      <c r="O65" s="27"/>
    </row>
    <row r="66" spans="2:15" s="4" customFormat="1">
      <c r="B66" s="62" t="s">
        <v>25</v>
      </c>
      <c r="C66" s="61" t="s">
        <v>23</v>
      </c>
      <c r="D66" s="81">
        <v>44714</v>
      </c>
      <c r="E66" s="84" t="s">
        <v>508</v>
      </c>
      <c r="F66" s="84" t="s">
        <v>381</v>
      </c>
      <c r="G66" s="83">
        <v>52</v>
      </c>
      <c r="H66" s="119">
        <v>31.1</v>
      </c>
      <c r="I66" s="118">
        <v>1617.2</v>
      </c>
      <c r="J66" s="58" t="s">
        <v>13</v>
      </c>
      <c r="K66" s="31" t="s">
        <v>509</v>
      </c>
      <c r="L66" s="57"/>
      <c r="M66" s="5"/>
      <c r="O66" s="27"/>
    </row>
    <row r="67" spans="2:15" s="4" customFormat="1">
      <c r="B67" s="62" t="s">
        <v>25</v>
      </c>
      <c r="C67" s="61" t="s">
        <v>23</v>
      </c>
      <c r="D67" s="81">
        <v>44714</v>
      </c>
      <c r="E67" s="84" t="s">
        <v>510</v>
      </c>
      <c r="F67" s="84" t="s">
        <v>381</v>
      </c>
      <c r="G67" s="83">
        <v>49</v>
      </c>
      <c r="H67" s="119">
        <v>31</v>
      </c>
      <c r="I67" s="118">
        <v>1519</v>
      </c>
      <c r="J67" s="58" t="s">
        <v>13</v>
      </c>
      <c r="K67" s="31" t="s">
        <v>511</v>
      </c>
      <c r="L67" s="57"/>
      <c r="M67" s="5"/>
      <c r="O67" s="27"/>
    </row>
    <row r="68" spans="2:15" s="4" customFormat="1">
      <c r="B68" s="62" t="s">
        <v>25</v>
      </c>
      <c r="C68" s="61" t="s">
        <v>23</v>
      </c>
      <c r="D68" s="81">
        <v>44714</v>
      </c>
      <c r="E68" s="84" t="s">
        <v>510</v>
      </c>
      <c r="F68" s="84" t="s">
        <v>381</v>
      </c>
      <c r="G68" s="83">
        <v>55</v>
      </c>
      <c r="H68" s="119">
        <v>31</v>
      </c>
      <c r="I68" s="118">
        <v>1705</v>
      </c>
      <c r="J68" s="58" t="s">
        <v>13</v>
      </c>
      <c r="K68" s="31" t="s">
        <v>512</v>
      </c>
      <c r="L68" s="57"/>
      <c r="M68" s="5"/>
      <c r="O68" s="27"/>
    </row>
    <row r="69" spans="2:15" s="4" customFormat="1">
      <c r="B69" s="62" t="s">
        <v>25</v>
      </c>
      <c r="C69" s="61" t="s">
        <v>23</v>
      </c>
      <c r="D69" s="81">
        <v>44714</v>
      </c>
      <c r="E69" s="84" t="s">
        <v>513</v>
      </c>
      <c r="F69" s="84" t="s">
        <v>381</v>
      </c>
      <c r="G69" s="83">
        <v>52</v>
      </c>
      <c r="H69" s="119">
        <v>31</v>
      </c>
      <c r="I69" s="118">
        <v>1612</v>
      </c>
      <c r="J69" s="58" t="s">
        <v>13</v>
      </c>
      <c r="K69" s="31" t="s">
        <v>514</v>
      </c>
      <c r="L69" s="57"/>
      <c r="M69" s="5"/>
      <c r="O69" s="27"/>
    </row>
    <row r="70" spans="2:15" s="4" customFormat="1">
      <c r="B70" s="62" t="s">
        <v>25</v>
      </c>
      <c r="C70" s="61" t="s">
        <v>23</v>
      </c>
      <c r="D70" s="81">
        <v>44714</v>
      </c>
      <c r="E70" s="84" t="s">
        <v>515</v>
      </c>
      <c r="F70" s="84" t="s">
        <v>381</v>
      </c>
      <c r="G70" s="83">
        <v>56</v>
      </c>
      <c r="H70" s="119">
        <v>30.95</v>
      </c>
      <c r="I70" s="118">
        <v>1733.2</v>
      </c>
      <c r="J70" s="58" t="s">
        <v>13</v>
      </c>
      <c r="K70" s="31" t="s">
        <v>516</v>
      </c>
      <c r="L70" s="57"/>
      <c r="M70" s="5"/>
      <c r="O70" s="27"/>
    </row>
    <row r="71" spans="2:15" s="4" customFormat="1">
      <c r="B71" s="62" t="s">
        <v>25</v>
      </c>
      <c r="C71" s="61" t="s">
        <v>23</v>
      </c>
      <c r="D71" s="81">
        <v>44714</v>
      </c>
      <c r="E71" s="84" t="s">
        <v>517</v>
      </c>
      <c r="F71" s="84" t="s">
        <v>381</v>
      </c>
      <c r="G71" s="83">
        <v>58</v>
      </c>
      <c r="H71" s="119">
        <v>31.2</v>
      </c>
      <c r="I71" s="118">
        <v>1809.6</v>
      </c>
      <c r="J71" s="58" t="s">
        <v>13</v>
      </c>
      <c r="K71" s="31" t="s">
        <v>518</v>
      </c>
      <c r="L71" s="57"/>
      <c r="M71" s="5"/>
      <c r="O71" s="27"/>
    </row>
    <row r="72" spans="2:15" s="4" customFormat="1">
      <c r="B72" s="62" t="s">
        <v>25</v>
      </c>
      <c r="C72" s="61" t="s">
        <v>23</v>
      </c>
      <c r="D72" s="81">
        <v>44714</v>
      </c>
      <c r="E72" s="84" t="s">
        <v>519</v>
      </c>
      <c r="F72" s="84" t="s">
        <v>381</v>
      </c>
      <c r="G72" s="83">
        <v>58</v>
      </c>
      <c r="H72" s="119">
        <v>31.2</v>
      </c>
      <c r="I72" s="118">
        <v>1809.6</v>
      </c>
      <c r="J72" s="58" t="s">
        <v>13</v>
      </c>
      <c r="K72" s="31" t="s">
        <v>520</v>
      </c>
      <c r="L72" s="57"/>
      <c r="M72" s="5"/>
      <c r="O72" s="27"/>
    </row>
    <row r="73" spans="2:15" s="4" customFormat="1">
      <c r="B73" s="62" t="s">
        <v>25</v>
      </c>
      <c r="C73" s="61" t="s">
        <v>23</v>
      </c>
      <c r="D73" s="81">
        <v>44714</v>
      </c>
      <c r="E73" s="84" t="s">
        <v>519</v>
      </c>
      <c r="F73" s="84" t="s">
        <v>381</v>
      </c>
      <c r="G73" s="83">
        <v>375</v>
      </c>
      <c r="H73" s="119">
        <v>31.2</v>
      </c>
      <c r="I73" s="118">
        <v>11700</v>
      </c>
      <c r="J73" s="58" t="s">
        <v>13</v>
      </c>
      <c r="K73" s="31" t="s">
        <v>521</v>
      </c>
      <c r="L73" s="57"/>
      <c r="M73" s="5"/>
      <c r="O73" s="27"/>
    </row>
    <row r="74" spans="2:15" s="4" customFormat="1">
      <c r="B74" s="62" t="s">
        <v>25</v>
      </c>
      <c r="C74" s="61" t="s">
        <v>23</v>
      </c>
      <c r="D74" s="81">
        <v>44714</v>
      </c>
      <c r="E74" s="84" t="s">
        <v>522</v>
      </c>
      <c r="F74" s="84" t="s">
        <v>381</v>
      </c>
      <c r="G74" s="83">
        <v>89</v>
      </c>
      <c r="H74" s="119">
        <v>31.3</v>
      </c>
      <c r="I74" s="118">
        <v>2785.7000000000003</v>
      </c>
      <c r="J74" s="58" t="s">
        <v>13</v>
      </c>
      <c r="K74" s="31" t="s">
        <v>523</v>
      </c>
      <c r="L74" s="57"/>
      <c r="M74" s="5"/>
      <c r="O74" s="27"/>
    </row>
    <row r="75" spans="2:15" s="4" customFormat="1">
      <c r="B75" s="62" t="s">
        <v>25</v>
      </c>
      <c r="C75" s="61" t="s">
        <v>23</v>
      </c>
      <c r="D75" s="81">
        <v>44714</v>
      </c>
      <c r="E75" s="84" t="s">
        <v>524</v>
      </c>
      <c r="F75" s="84" t="s">
        <v>381</v>
      </c>
      <c r="G75" s="83">
        <v>297</v>
      </c>
      <c r="H75" s="119">
        <v>31.35</v>
      </c>
      <c r="I75" s="118">
        <v>9310.9500000000007</v>
      </c>
      <c r="J75" s="58" t="s">
        <v>13</v>
      </c>
      <c r="K75" s="31" t="s">
        <v>525</v>
      </c>
      <c r="L75" s="57"/>
      <c r="M75" s="5"/>
      <c r="O75" s="27"/>
    </row>
    <row r="76" spans="2:15" s="4" customFormat="1">
      <c r="B76" s="62" t="s">
        <v>25</v>
      </c>
      <c r="C76" s="61" t="s">
        <v>23</v>
      </c>
      <c r="D76" s="81">
        <v>44714</v>
      </c>
      <c r="E76" s="84" t="s">
        <v>526</v>
      </c>
      <c r="F76" s="84" t="s">
        <v>381</v>
      </c>
      <c r="G76" s="83">
        <v>300</v>
      </c>
      <c r="H76" s="119">
        <v>31.4</v>
      </c>
      <c r="I76" s="118">
        <v>9420</v>
      </c>
      <c r="J76" s="58" t="s">
        <v>13</v>
      </c>
      <c r="K76" s="31" t="s">
        <v>527</v>
      </c>
      <c r="L76" s="57"/>
      <c r="M76" s="5"/>
      <c r="O76" s="27"/>
    </row>
    <row r="77" spans="2:15" s="4" customFormat="1">
      <c r="B77" s="62" t="s">
        <v>25</v>
      </c>
      <c r="C77" s="61" t="s">
        <v>23</v>
      </c>
      <c r="D77" s="81">
        <v>44714</v>
      </c>
      <c r="E77" s="84" t="s">
        <v>526</v>
      </c>
      <c r="F77" s="84" t="s">
        <v>381</v>
      </c>
      <c r="G77" s="83">
        <v>60</v>
      </c>
      <c r="H77" s="119">
        <v>31.4</v>
      </c>
      <c r="I77" s="118">
        <v>1884</v>
      </c>
      <c r="J77" s="58" t="s">
        <v>13</v>
      </c>
      <c r="K77" s="31" t="s">
        <v>528</v>
      </c>
      <c r="L77" s="57"/>
      <c r="M77" s="5"/>
      <c r="O77" s="27"/>
    </row>
    <row r="78" spans="2:15" s="4" customFormat="1">
      <c r="B78" s="62" t="s">
        <v>25</v>
      </c>
      <c r="C78" s="61" t="s">
        <v>23</v>
      </c>
      <c r="D78" s="81">
        <v>44714</v>
      </c>
      <c r="E78" s="84" t="s">
        <v>529</v>
      </c>
      <c r="F78" s="84" t="s">
        <v>381</v>
      </c>
      <c r="G78" s="83">
        <v>532</v>
      </c>
      <c r="H78" s="119">
        <v>31.35</v>
      </c>
      <c r="I78" s="118">
        <v>16678.2</v>
      </c>
      <c r="J78" s="58" t="s">
        <v>13</v>
      </c>
      <c r="K78" s="31" t="s">
        <v>530</v>
      </c>
      <c r="L78" s="57"/>
      <c r="M78" s="5"/>
      <c r="O78" s="27"/>
    </row>
    <row r="79" spans="2:15" s="4" customFormat="1">
      <c r="B79" s="62" t="s">
        <v>25</v>
      </c>
      <c r="C79" s="61" t="s">
        <v>23</v>
      </c>
      <c r="D79" s="81">
        <v>44714</v>
      </c>
      <c r="E79" s="84" t="s">
        <v>531</v>
      </c>
      <c r="F79" s="84" t="s">
        <v>381</v>
      </c>
      <c r="G79" s="83">
        <v>55</v>
      </c>
      <c r="H79" s="119">
        <v>31.45</v>
      </c>
      <c r="I79" s="118">
        <v>1729.75</v>
      </c>
      <c r="J79" s="58" t="s">
        <v>13</v>
      </c>
      <c r="K79" s="31" t="s">
        <v>532</v>
      </c>
      <c r="L79" s="57"/>
      <c r="M79" s="5"/>
      <c r="O79" s="27"/>
    </row>
    <row r="80" spans="2:15" s="4" customFormat="1">
      <c r="B80" s="62" t="s">
        <v>25</v>
      </c>
      <c r="C80" s="61" t="s">
        <v>23</v>
      </c>
      <c r="D80" s="81">
        <v>44714</v>
      </c>
      <c r="E80" s="84" t="s">
        <v>533</v>
      </c>
      <c r="F80" s="84" t="s">
        <v>381</v>
      </c>
      <c r="G80" s="83">
        <v>55</v>
      </c>
      <c r="H80" s="119">
        <v>31.4</v>
      </c>
      <c r="I80" s="118">
        <v>1727</v>
      </c>
      <c r="J80" s="58" t="s">
        <v>13</v>
      </c>
      <c r="K80" s="31" t="s">
        <v>534</v>
      </c>
      <c r="L80" s="57"/>
      <c r="M80" s="5"/>
      <c r="O80" s="27"/>
    </row>
    <row r="81" spans="2:15" s="4" customFormat="1">
      <c r="B81" s="62" t="s">
        <v>25</v>
      </c>
      <c r="C81" s="61" t="s">
        <v>23</v>
      </c>
      <c r="D81" s="81">
        <v>44714</v>
      </c>
      <c r="E81" s="84" t="s">
        <v>533</v>
      </c>
      <c r="F81" s="84" t="s">
        <v>381</v>
      </c>
      <c r="G81" s="83">
        <v>55</v>
      </c>
      <c r="H81" s="119">
        <v>31.4</v>
      </c>
      <c r="I81" s="118">
        <v>1727</v>
      </c>
      <c r="J81" s="58" t="s">
        <v>13</v>
      </c>
      <c r="K81" s="31" t="s">
        <v>535</v>
      </c>
      <c r="L81" s="57"/>
      <c r="M81" s="5"/>
      <c r="O81" s="27"/>
    </row>
    <row r="82" spans="2:15" s="4" customFormat="1">
      <c r="B82" s="62" t="s">
        <v>25</v>
      </c>
      <c r="C82" s="61" t="s">
        <v>23</v>
      </c>
      <c r="D82" s="81">
        <v>44714</v>
      </c>
      <c r="E82" s="84" t="s">
        <v>533</v>
      </c>
      <c r="F82" s="84" t="s">
        <v>381</v>
      </c>
      <c r="G82" s="83">
        <v>55</v>
      </c>
      <c r="H82" s="119">
        <v>31.4</v>
      </c>
      <c r="I82" s="118">
        <v>1727</v>
      </c>
      <c r="J82" s="58" t="s">
        <v>13</v>
      </c>
      <c r="K82" s="31" t="s">
        <v>536</v>
      </c>
      <c r="L82" s="57"/>
      <c r="M82" s="5"/>
      <c r="O82" s="27"/>
    </row>
    <row r="83" spans="2:15" s="4" customFormat="1">
      <c r="B83" s="62" t="s">
        <v>25</v>
      </c>
      <c r="C83" s="61" t="s">
        <v>23</v>
      </c>
      <c r="D83" s="81">
        <v>44714</v>
      </c>
      <c r="E83" s="84" t="s">
        <v>533</v>
      </c>
      <c r="F83" s="84" t="s">
        <v>381</v>
      </c>
      <c r="G83" s="83">
        <v>1595</v>
      </c>
      <c r="H83" s="119">
        <v>31.4</v>
      </c>
      <c r="I83" s="118">
        <v>50083</v>
      </c>
      <c r="J83" s="58" t="s">
        <v>13</v>
      </c>
      <c r="K83" s="31" t="s">
        <v>537</v>
      </c>
      <c r="L83" s="57"/>
      <c r="M83" s="5"/>
      <c r="O83" s="27"/>
    </row>
    <row r="84" spans="2:15" s="4" customFormat="1">
      <c r="B84" s="62" t="s">
        <v>25</v>
      </c>
      <c r="C84" s="61" t="s">
        <v>23</v>
      </c>
      <c r="D84" s="81">
        <v>44714</v>
      </c>
      <c r="E84" s="84" t="s">
        <v>538</v>
      </c>
      <c r="F84" s="84" t="s">
        <v>381</v>
      </c>
      <c r="G84" s="83">
        <v>50</v>
      </c>
      <c r="H84" s="119">
        <v>31.4</v>
      </c>
      <c r="I84" s="118">
        <v>1570</v>
      </c>
      <c r="J84" s="58" t="s">
        <v>13</v>
      </c>
      <c r="K84" s="31" t="s">
        <v>539</v>
      </c>
      <c r="L84" s="57"/>
      <c r="M84" s="5"/>
      <c r="O84" s="27"/>
    </row>
    <row r="85" spans="2:15" s="4" customFormat="1">
      <c r="B85" s="62" t="s">
        <v>25</v>
      </c>
      <c r="C85" s="61" t="s">
        <v>23</v>
      </c>
      <c r="D85" s="81">
        <v>44714</v>
      </c>
      <c r="E85" s="84" t="s">
        <v>540</v>
      </c>
      <c r="F85" s="84" t="s">
        <v>381</v>
      </c>
      <c r="G85" s="83">
        <v>250</v>
      </c>
      <c r="H85" s="119">
        <v>31.45</v>
      </c>
      <c r="I85" s="118">
        <v>7862.5</v>
      </c>
      <c r="J85" s="58" t="s">
        <v>13</v>
      </c>
      <c r="K85" s="31" t="s">
        <v>541</v>
      </c>
      <c r="L85" s="57"/>
      <c r="M85" s="5"/>
      <c r="O85" s="27"/>
    </row>
    <row r="86" spans="2:15" s="4" customFormat="1">
      <c r="B86" s="62" t="s">
        <v>25</v>
      </c>
      <c r="C86" s="61" t="s">
        <v>23</v>
      </c>
      <c r="D86" s="81">
        <v>44714</v>
      </c>
      <c r="E86" s="84" t="s">
        <v>542</v>
      </c>
      <c r="F86" s="84" t="s">
        <v>381</v>
      </c>
      <c r="G86" s="83">
        <v>54</v>
      </c>
      <c r="H86" s="119">
        <v>31.45</v>
      </c>
      <c r="I86" s="118">
        <v>1698.3</v>
      </c>
      <c r="J86" s="58" t="s">
        <v>13</v>
      </c>
      <c r="K86" s="31" t="s">
        <v>543</v>
      </c>
      <c r="L86" s="57"/>
      <c r="M86" s="5"/>
      <c r="O86" s="27"/>
    </row>
    <row r="87" spans="2:15" s="4" customFormat="1">
      <c r="B87" s="62" t="s">
        <v>25</v>
      </c>
      <c r="C87" s="61" t="s">
        <v>23</v>
      </c>
      <c r="D87" s="81">
        <v>44714</v>
      </c>
      <c r="E87" s="84" t="s">
        <v>544</v>
      </c>
      <c r="F87" s="84" t="s">
        <v>381</v>
      </c>
      <c r="G87" s="83">
        <v>54</v>
      </c>
      <c r="H87" s="119">
        <v>31.45</v>
      </c>
      <c r="I87" s="118">
        <v>1698.3</v>
      </c>
      <c r="J87" s="58" t="s">
        <v>13</v>
      </c>
      <c r="K87" s="31" t="s">
        <v>545</v>
      </c>
      <c r="L87" s="57"/>
      <c r="M87" s="5"/>
      <c r="O87" s="27"/>
    </row>
    <row r="88" spans="2:15" s="4" customFormat="1">
      <c r="B88" s="62" t="s">
        <v>25</v>
      </c>
      <c r="C88" s="61" t="s">
        <v>23</v>
      </c>
      <c r="D88" s="81">
        <v>44714</v>
      </c>
      <c r="E88" s="84" t="s">
        <v>546</v>
      </c>
      <c r="F88" s="84" t="s">
        <v>381</v>
      </c>
      <c r="G88" s="83">
        <v>54</v>
      </c>
      <c r="H88" s="119">
        <v>31.45</v>
      </c>
      <c r="I88" s="118">
        <v>1698.3</v>
      </c>
      <c r="J88" s="58" t="s">
        <v>13</v>
      </c>
      <c r="K88" s="31" t="s">
        <v>547</v>
      </c>
      <c r="L88" s="57"/>
      <c r="M88" s="5"/>
      <c r="O88" s="27"/>
    </row>
    <row r="89" spans="2:15" s="4" customFormat="1">
      <c r="B89" s="62" t="s">
        <v>25</v>
      </c>
      <c r="C89" s="61" t="s">
        <v>23</v>
      </c>
      <c r="D89" s="81">
        <v>44714</v>
      </c>
      <c r="E89" s="84" t="s">
        <v>548</v>
      </c>
      <c r="F89" s="84" t="s">
        <v>381</v>
      </c>
      <c r="G89" s="83">
        <v>63</v>
      </c>
      <c r="H89" s="119">
        <v>31.45</v>
      </c>
      <c r="I89" s="118">
        <v>1981.35</v>
      </c>
      <c r="J89" s="58" t="s">
        <v>13</v>
      </c>
      <c r="K89" s="31" t="s">
        <v>549</v>
      </c>
      <c r="L89" s="57"/>
      <c r="M89" s="5"/>
      <c r="O89" s="27"/>
    </row>
    <row r="90" spans="2:15" s="4" customFormat="1">
      <c r="B90" s="62" t="s">
        <v>25</v>
      </c>
      <c r="C90" s="61" t="s">
        <v>23</v>
      </c>
      <c r="D90" s="81">
        <v>44714</v>
      </c>
      <c r="E90" s="84" t="s">
        <v>550</v>
      </c>
      <c r="F90" s="84" t="s">
        <v>381</v>
      </c>
      <c r="G90" s="83">
        <v>63</v>
      </c>
      <c r="H90" s="119">
        <v>31.45</v>
      </c>
      <c r="I90" s="118">
        <v>1981.35</v>
      </c>
      <c r="J90" s="58" t="s">
        <v>13</v>
      </c>
      <c r="K90" s="31" t="s">
        <v>551</v>
      </c>
      <c r="L90" s="57"/>
      <c r="M90" s="5"/>
      <c r="O90" s="27"/>
    </row>
    <row r="91" spans="2:15" s="4" customFormat="1">
      <c r="B91" s="62" t="s">
        <v>25</v>
      </c>
      <c r="C91" s="61" t="s">
        <v>23</v>
      </c>
      <c r="D91" s="81">
        <v>44714</v>
      </c>
      <c r="E91" s="84" t="s">
        <v>552</v>
      </c>
      <c r="F91" s="84" t="s">
        <v>381</v>
      </c>
      <c r="G91" s="83">
        <v>63</v>
      </c>
      <c r="H91" s="119">
        <v>31.45</v>
      </c>
      <c r="I91" s="118">
        <v>1981.35</v>
      </c>
      <c r="J91" s="58" t="s">
        <v>13</v>
      </c>
      <c r="K91" s="31" t="s">
        <v>553</v>
      </c>
      <c r="L91" s="57"/>
      <c r="M91" s="5"/>
      <c r="O91" s="27"/>
    </row>
    <row r="92" spans="2:15" s="4" customFormat="1">
      <c r="B92" s="62" t="s">
        <v>25</v>
      </c>
      <c r="C92" s="61" t="s">
        <v>23</v>
      </c>
      <c r="D92" s="81">
        <v>44714</v>
      </c>
      <c r="E92" s="84" t="s">
        <v>398</v>
      </c>
      <c r="F92" s="84" t="s">
        <v>381</v>
      </c>
      <c r="G92" s="83">
        <v>63</v>
      </c>
      <c r="H92" s="119">
        <v>31.4</v>
      </c>
      <c r="I92" s="118">
        <v>1978.1999999999998</v>
      </c>
      <c r="J92" s="58" t="s">
        <v>13</v>
      </c>
      <c r="K92" s="31" t="s">
        <v>554</v>
      </c>
      <c r="L92" s="57"/>
      <c r="M92" s="5"/>
      <c r="O92" s="27"/>
    </row>
    <row r="93" spans="2:15" s="4" customFormat="1">
      <c r="B93" s="62" t="s">
        <v>25</v>
      </c>
      <c r="C93" s="61" t="s">
        <v>23</v>
      </c>
      <c r="D93" s="81">
        <v>44714</v>
      </c>
      <c r="E93" s="84" t="s">
        <v>555</v>
      </c>
      <c r="F93" s="84" t="s">
        <v>381</v>
      </c>
      <c r="G93" s="83">
        <v>51</v>
      </c>
      <c r="H93" s="119">
        <v>31.4</v>
      </c>
      <c r="I93" s="118">
        <v>1601.3999999999999</v>
      </c>
      <c r="J93" s="58" t="s">
        <v>13</v>
      </c>
      <c r="K93" s="31" t="s">
        <v>556</v>
      </c>
      <c r="L93" s="57"/>
      <c r="M93" s="5"/>
      <c r="O93" s="27"/>
    </row>
    <row r="94" spans="2:15" s="4" customFormat="1">
      <c r="B94" s="62" t="s">
        <v>25</v>
      </c>
      <c r="C94" s="61" t="s">
        <v>23</v>
      </c>
      <c r="D94" s="81">
        <v>44714</v>
      </c>
      <c r="E94" s="84" t="s">
        <v>557</v>
      </c>
      <c r="F94" s="84" t="s">
        <v>381</v>
      </c>
      <c r="G94" s="83">
        <v>51</v>
      </c>
      <c r="H94" s="119">
        <v>31.4</v>
      </c>
      <c r="I94" s="118">
        <v>1601.3999999999999</v>
      </c>
      <c r="J94" s="58" t="s">
        <v>13</v>
      </c>
      <c r="K94" s="31" t="s">
        <v>558</v>
      </c>
      <c r="L94" s="57"/>
      <c r="M94" s="5"/>
      <c r="O94" s="27"/>
    </row>
    <row r="95" spans="2:15" s="4" customFormat="1">
      <c r="B95" s="62" t="s">
        <v>25</v>
      </c>
      <c r="C95" s="61" t="s">
        <v>23</v>
      </c>
      <c r="D95" s="81">
        <v>44714</v>
      </c>
      <c r="E95" s="84" t="s">
        <v>559</v>
      </c>
      <c r="F95" s="84" t="s">
        <v>381</v>
      </c>
      <c r="G95" s="83">
        <v>49</v>
      </c>
      <c r="H95" s="119">
        <v>31.4</v>
      </c>
      <c r="I95" s="118">
        <v>1538.6</v>
      </c>
      <c r="J95" s="58" t="s">
        <v>13</v>
      </c>
      <c r="K95" s="31" t="s">
        <v>560</v>
      </c>
      <c r="L95" s="57"/>
      <c r="M95" s="5"/>
      <c r="O95" s="27"/>
    </row>
    <row r="96" spans="2:15" s="4" customFormat="1">
      <c r="B96" s="62" t="s">
        <v>25</v>
      </c>
      <c r="C96" s="61" t="s">
        <v>23</v>
      </c>
      <c r="D96" s="81">
        <v>44714</v>
      </c>
      <c r="E96" s="84" t="s">
        <v>559</v>
      </c>
      <c r="F96" s="84" t="s">
        <v>381</v>
      </c>
      <c r="G96" s="83">
        <v>100</v>
      </c>
      <c r="H96" s="119">
        <v>31.4</v>
      </c>
      <c r="I96" s="118">
        <v>3140</v>
      </c>
      <c r="J96" s="58" t="s">
        <v>13</v>
      </c>
      <c r="K96" s="31" t="s">
        <v>561</v>
      </c>
      <c r="L96" s="57"/>
      <c r="M96" s="5"/>
      <c r="O96" s="27"/>
    </row>
    <row r="97" spans="2:15" s="4" customFormat="1">
      <c r="B97" s="62" t="s">
        <v>25</v>
      </c>
      <c r="C97" s="61" t="s">
        <v>23</v>
      </c>
      <c r="D97" s="81">
        <v>44714</v>
      </c>
      <c r="E97" s="84" t="s">
        <v>559</v>
      </c>
      <c r="F97" s="84" t="s">
        <v>381</v>
      </c>
      <c r="G97" s="83">
        <v>45</v>
      </c>
      <c r="H97" s="119">
        <v>31.4</v>
      </c>
      <c r="I97" s="118">
        <v>1413</v>
      </c>
      <c r="J97" s="58" t="s">
        <v>13</v>
      </c>
      <c r="K97" s="31" t="s">
        <v>562</v>
      </c>
      <c r="L97" s="57"/>
      <c r="M97" s="5"/>
      <c r="O97" s="27"/>
    </row>
    <row r="98" spans="2:15" s="4" customFormat="1">
      <c r="B98" s="62" t="s">
        <v>25</v>
      </c>
      <c r="C98" s="61" t="s">
        <v>23</v>
      </c>
      <c r="D98" s="81">
        <v>44714</v>
      </c>
      <c r="E98" s="84" t="s">
        <v>559</v>
      </c>
      <c r="F98" s="84" t="s">
        <v>381</v>
      </c>
      <c r="G98" s="83">
        <v>51</v>
      </c>
      <c r="H98" s="119">
        <v>31.4</v>
      </c>
      <c r="I98" s="118">
        <v>1601.3999999999999</v>
      </c>
      <c r="J98" s="58" t="s">
        <v>13</v>
      </c>
      <c r="K98" s="31" t="s">
        <v>563</v>
      </c>
      <c r="L98" s="57"/>
      <c r="M98" s="5"/>
      <c r="O98" s="27"/>
    </row>
    <row r="99" spans="2:15" s="4" customFormat="1">
      <c r="B99" s="62" t="s">
        <v>25</v>
      </c>
      <c r="C99" s="61" t="s">
        <v>23</v>
      </c>
      <c r="D99" s="81">
        <v>44714</v>
      </c>
      <c r="E99" s="84" t="s">
        <v>559</v>
      </c>
      <c r="F99" s="84" t="s">
        <v>381</v>
      </c>
      <c r="G99" s="83">
        <v>4</v>
      </c>
      <c r="H99" s="119">
        <v>31.4</v>
      </c>
      <c r="I99" s="118">
        <v>125.6</v>
      </c>
      <c r="J99" s="58" t="s">
        <v>13</v>
      </c>
      <c r="K99" s="31" t="s">
        <v>564</v>
      </c>
      <c r="L99" s="57"/>
      <c r="M99" s="5"/>
    </row>
    <row r="100" spans="2:15">
      <c r="B100" s="62" t="s">
        <v>25</v>
      </c>
      <c r="C100" s="61" t="s">
        <v>23</v>
      </c>
      <c r="D100" s="81">
        <v>44714</v>
      </c>
      <c r="E100" s="84" t="s">
        <v>559</v>
      </c>
      <c r="F100" s="84" t="s">
        <v>381</v>
      </c>
      <c r="G100" s="83">
        <v>51</v>
      </c>
      <c r="H100" s="119">
        <v>31.4</v>
      </c>
      <c r="I100" s="118">
        <v>1601.3999999999999</v>
      </c>
      <c r="J100" s="58" t="s">
        <v>13</v>
      </c>
      <c r="K100" s="31" t="s">
        <v>565</v>
      </c>
    </row>
    <row r="101" spans="2:15">
      <c r="B101" s="62" t="s">
        <v>25</v>
      </c>
      <c r="C101" s="61" t="s">
        <v>23</v>
      </c>
      <c r="D101" s="81">
        <v>44714</v>
      </c>
      <c r="E101" s="84" t="s">
        <v>559</v>
      </c>
      <c r="F101" s="84" t="s">
        <v>381</v>
      </c>
      <c r="G101" s="83">
        <v>51</v>
      </c>
      <c r="H101" s="119">
        <v>31.4</v>
      </c>
      <c r="I101" s="118">
        <v>1601.3999999999999</v>
      </c>
      <c r="J101" s="58" t="s">
        <v>13</v>
      </c>
      <c r="K101" s="31" t="s">
        <v>566</v>
      </c>
    </row>
    <row r="102" spans="2:15">
      <c r="B102" s="62" t="s">
        <v>25</v>
      </c>
      <c r="C102" s="61" t="s">
        <v>23</v>
      </c>
      <c r="D102" s="81">
        <v>44714</v>
      </c>
      <c r="E102" s="84" t="s">
        <v>567</v>
      </c>
      <c r="F102" s="84" t="s">
        <v>381</v>
      </c>
      <c r="G102" s="83">
        <v>57</v>
      </c>
      <c r="H102" s="119">
        <v>31.35</v>
      </c>
      <c r="I102" s="118">
        <v>1786.95</v>
      </c>
      <c r="J102" s="58" t="s">
        <v>13</v>
      </c>
      <c r="K102" s="31" t="s">
        <v>568</v>
      </c>
    </row>
    <row r="103" spans="2:15">
      <c r="B103" s="62" t="s">
        <v>25</v>
      </c>
      <c r="C103" s="61" t="s">
        <v>23</v>
      </c>
      <c r="D103" s="81">
        <v>44714</v>
      </c>
      <c r="E103" s="84" t="s">
        <v>569</v>
      </c>
      <c r="F103" s="84" t="s">
        <v>381</v>
      </c>
      <c r="G103" s="83">
        <v>64</v>
      </c>
      <c r="H103" s="119">
        <v>31.35</v>
      </c>
      <c r="I103" s="118">
        <v>2006.4</v>
      </c>
      <c r="J103" s="58" t="s">
        <v>13</v>
      </c>
      <c r="K103" s="31" t="s">
        <v>570</v>
      </c>
    </row>
    <row r="104" spans="2:15">
      <c r="B104" s="62" t="s">
        <v>25</v>
      </c>
      <c r="C104" s="61" t="s">
        <v>23</v>
      </c>
      <c r="D104" s="81">
        <v>44714</v>
      </c>
      <c r="E104" s="84" t="s">
        <v>571</v>
      </c>
      <c r="F104" s="84" t="s">
        <v>381</v>
      </c>
      <c r="G104" s="83">
        <v>60</v>
      </c>
      <c r="H104" s="119">
        <v>31.35</v>
      </c>
      <c r="I104" s="118">
        <v>1881</v>
      </c>
      <c r="J104" s="58" t="s">
        <v>13</v>
      </c>
      <c r="K104" s="31" t="s">
        <v>572</v>
      </c>
    </row>
    <row r="105" spans="2:15">
      <c r="B105" s="62" t="s">
        <v>25</v>
      </c>
      <c r="C105" s="61" t="s">
        <v>23</v>
      </c>
      <c r="D105" s="81">
        <v>44714</v>
      </c>
      <c r="E105" s="84" t="s">
        <v>573</v>
      </c>
      <c r="F105" s="84" t="s">
        <v>381</v>
      </c>
      <c r="G105" s="83">
        <v>60</v>
      </c>
      <c r="H105" s="119">
        <v>31.4</v>
      </c>
      <c r="I105" s="118">
        <v>1884</v>
      </c>
      <c r="J105" s="58" t="s">
        <v>13</v>
      </c>
      <c r="K105" s="31" t="s">
        <v>574</v>
      </c>
    </row>
    <row r="106" spans="2:15">
      <c r="B106" s="62" t="s">
        <v>25</v>
      </c>
      <c r="C106" s="61" t="s">
        <v>23</v>
      </c>
      <c r="D106" s="81">
        <v>44714</v>
      </c>
      <c r="E106" s="84" t="s">
        <v>391</v>
      </c>
      <c r="F106" s="84" t="s">
        <v>381</v>
      </c>
      <c r="G106" s="83">
        <v>60</v>
      </c>
      <c r="H106" s="119">
        <v>31.35</v>
      </c>
      <c r="I106" s="118">
        <v>1881</v>
      </c>
      <c r="J106" s="58" t="s">
        <v>13</v>
      </c>
      <c r="K106" s="31" t="s">
        <v>575</v>
      </c>
    </row>
    <row r="107" spans="2:15">
      <c r="B107" s="62" t="s">
        <v>25</v>
      </c>
      <c r="C107" s="61" t="s">
        <v>23</v>
      </c>
      <c r="D107" s="81">
        <v>44714</v>
      </c>
      <c r="E107" s="84" t="s">
        <v>391</v>
      </c>
      <c r="F107" s="84" t="s">
        <v>381</v>
      </c>
      <c r="G107" s="83">
        <v>180</v>
      </c>
      <c r="H107" s="119">
        <v>31.35</v>
      </c>
      <c r="I107" s="118">
        <v>5643</v>
      </c>
      <c r="J107" s="58" t="s">
        <v>13</v>
      </c>
      <c r="K107" s="31" t="s">
        <v>576</v>
      </c>
    </row>
    <row r="108" spans="2:15">
      <c r="B108" s="62" t="s">
        <v>25</v>
      </c>
      <c r="C108" s="61" t="s">
        <v>23</v>
      </c>
      <c r="D108" s="81">
        <v>44714</v>
      </c>
      <c r="E108" s="84" t="s">
        <v>391</v>
      </c>
      <c r="F108" s="84" t="s">
        <v>381</v>
      </c>
      <c r="G108" s="83">
        <v>51</v>
      </c>
      <c r="H108" s="119">
        <v>31.35</v>
      </c>
      <c r="I108" s="118">
        <v>1598.8500000000001</v>
      </c>
      <c r="J108" s="58" t="s">
        <v>13</v>
      </c>
      <c r="K108" s="31" t="s">
        <v>577</v>
      </c>
    </row>
    <row r="109" spans="2:15">
      <c r="B109" s="62" t="s">
        <v>25</v>
      </c>
      <c r="C109" s="61" t="s">
        <v>23</v>
      </c>
      <c r="D109" s="81">
        <v>44714</v>
      </c>
      <c r="E109" s="84" t="s">
        <v>391</v>
      </c>
      <c r="F109" s="84" t="s">
        <v>381</v>
      </c>
      <c r="G109" s="83">
        <v>60</v>
      </c>
      <c r="H109" s="119">
        <v>31.35</v>
      </c>
      <c r="I109" s="118">
        <v>1881</v>
      </c>
      <c r="J109" s="58" t="s">
        <v>13</v>
      </c>
      <c r="K109" s="31" t="s">
        <v>578</v>
      </c>
    </row>
    <row r="110" spans="2:15">
      <c r="B110" s="62" t="s">
        <v>25</v>
      </c>
      <c r="C110" s="61" t="s">
        <v>23</v>
      </c>
      <c r="D110" s="81">
        <v>44714</v>
      </c>
      <c r="E110" s="84" t="s">
        <v>391</v>
      </c>
      <c r="F110" s="84" t="s">
        <v>381</v>
      </c>
      <c r="G110" s="83">
        <v>60</v>
      </c>
      <c r="H110" s="119">
        <v>31.35</v>
      </c>
      <c r="I110" s="118">
        <v>1881</v>
      </c>
      <c r="J110" s="58" t="s">
        <v>13</v>
      </c>
      <c r="K110" s="31" t="s">
        <v>579</v>
      </c>
    </row>
    <row r="111" spans="2:15">
      <c r="B111" s="62" t="s">
        <v>25</v>
      </c>
      <c r="C111" s="61" t="s">
        <v>23</v>
      </c>
      <c r="D111" s="81">
        <v>44714</v>
      </c>
      <c r="E111" s="84" t="s">
        <v>580</v>
      </c>
      <c r="F111" s="84" t="s">
        <v>381</v>
      </c>
      <c r="G111" s="83">
        <v>53</v>
      </c>
      <c r="H111" s="119">
        <v>31.35</v>
      </c>
      <c r="I111" s="118">
        <v>1661.5500000000002</v>
      </c>
      <c r="J111" s="58" t="s">
        <v>13</v>
      </c>
      <c r="K111" s="31" t="s">
        <v>581</v>
      </c>
    </row>
    <row r="112" spans="2:15">
      <c r="B112" s="62" t="s">
        <v>25</v>
      </c>
      <c r="C112" s="61" t="s">
        <v>23</v>
      </c>
      <c r="D112" s="81">
        <v>44714</v>
      </c>
      <c r="E112" s="84" t="s">
        <v>580</v>
      </c>
      <c r="F112" s="84" t="s">
        <v>381</v>
      </c>
      <c r="G112" s="83">
        <v>53</v>
      </c>
      <c r="H112" s="119">
        <v>31.35</v>
      </c>
      <c r="I112" s="118">
        <v>1661.5500000000002</v>
      </c>
      <c r="J112" s="58" t="s">
        <v>13</v>
      </c>
      <c r="K112" s="31" t="s">
        <v>582</v>
      </c>
    </row>
    <row r="113" spans="2:11">
      <c r="B113" s="62" t="s">
        <v>25</v>
      </c>
      <c r="C113" s="61" t="s">
        <v>23</v>
      </c>
      <c r="D113" s="81">
        <v>44714</v>
      </c>
      <c r="E113" s="84" t="s">
        <v>580</v>
      </c>
      <c r="F113" s="84" t="s">
        <v>381</v>
      </c>
      <c r="G113" s="83">
        <v>53</v>
      </c>
      <c r="H113" s="119">
        <v>31.35</v>
      </c>
      <c r="I113" s="118">
        <v>1661.5500000000002</v>
      </c>
      <c r="J113" s="58" t="s">
        <v>13</v>
      </c>
      <c r="K113" s="31" t="s">
        <v>583</v>
      </c>
    </row>
    <row r="114" spans="2:11">
      <c r="B114" s="62" t="s">
        <v>25</v>
      </c>
      <c r="C114" s="61" t="s">
        <v>23</v>
      </c>
      <c r="D114" s="81">
        <v>44714</v>
      </c>
      <c r="E114" s="84" t="s">
        <v>580</v>
      </c>
      <c r="F114" s="84" t="s">
        <v>381</v>
      </c>
      <c r="G114" s="83">
        <v>53</v>
      </c>
      <c r="H114" s="119">
        <v>31.35</v>
      </c>
      <c r="I114" s="118">
        <v>1661.5500000000002</v>
      </c>
      <c r="J114" s="58" t="s">
        <v>13</v>
      </c>
      <c r="K114" s="31" t="s">
        <v>584</v>
      </c>
    </row>
    <row r="115" spans="2:11">
      <c r="B115" s="62" t="s">
        <v>25</v>
      </c>
      <c r="C115" s="61" t="s">
        <v>23</v>
      </c>
      <c r="D115" s="81">
        <v>44714</v>
      </c>
      <c r="E115" s="84" t="s">
        <v>580</v>
      </c>
      <c r="F115" s="84" t="s">
        <v>381</v>
      </c>
      <c r="G115" s="83">
        <v>9</v>
      </c>
      <c r="H115" s="119">
        <v>31.35</v>
      </c>
      <c r="I115" s="118">
        <v>282.15000000000003</v>
      </c>
      <c r="J115" s="58" t="s">
        <v>13</v>
      </c>
      <c r="K115" s="31" t="s">
        <v>585</v>
      </c>
    </row>
    <row r="116" spans="2:11">
      <c r="B116" s="62" t="s">
        <v>25</v>
      </c>
      <c r="C116" s="61" t="s">
        <v>23</v>
      </c>
      <c r="D116" s="81">
        <v>44714</v>
      </c>
      <c r="E116" s="84" t="s">
        <v>586</v>
      </c>
      <c r="F116" s="84" t="s">
        <v>381</v>
      </c>
      <c r="G116" s="83">
        <v>125</v>
      </c>
      <c r="H116" s="119">
        <v>31.45</v>
      </c>
      <c r="I116" s="118">
        <v>3931.25</v>
      </c>
      <c r="J116" s="58" t="s">
        <v>13</v>
      </c>
      <c r="K116" s="31" t="s">
        <v>587</v>
      </c>
    </row>
    <row r="117" spans="2:11">
      <c r="B117" s="62" t="s">
        <v>25</v>
      </c>
      <c r="C117" s="61" t="s">
        <v>23</v>
      </c>
      <c r="D117" s="81">
        <v>44714</v>
      </c>
      <c r="E117" s="84" t="s">
        <v>400</v>
      </c>
      <c r="F117" s="84" t="s">
        <v>381</v>
      </c>
      <c r="G117" s="83">
        <v>64</v>
      </c>
      <c r="H117" s="119">
        <v>31.45</v>
      </c>
      <c r="I117" s="118">
        <v>2012.8</v>
      </c>
      <c r="J117" s="58" t="s">
        <v>13</v>
      </c>
      <c r="K117" s="31" t="s">
        <v>588</v>
      </c>
    </row>
    <row r="118" spans="2:11">
      <c r="B118" s="62" t="s">
        <v>25</v>
      </c>
      <c r="C118" s="61" t="s">
        <v>23</v>
      </c>
      <c r="D118" s="81">
        <v>44714</v>
      </c>
      <c r="E118" s="84" t="s">
        <v>589</v>
      </c>
      <c r="F118" s="84" t="s">
        <v>381</v>
      </c>
      <c r="G118" s="83">
        <v>88</v>
      </c>
      <c r="H118" s="119">
        <v>31.45</v>
      </c>
      <c r="I118" s="118">
        <v>2767.6</v>
      </c>
      <c r="J118" s="58" t="s">
        <v>13</v>
      </c>
      <c r="K118" s="31" t="s">
        <v>590</v>
      </c>
    </row>
    <row r="119" spans="2:11">
      <c r="B119" s="62" t="s">
        <v>25</v>
      </c>
      <c r="C119" s="61" t="s">
        <v>23</v>
      </c>
      <c r="D119" s="81">
        <v>44714</v>
      </c>
      <c r="E119" s="84" t="s">
        <v>591</v>
      </c>
      <c r="F119" s="84" t="s">
        <v>381</v>
      </c>
      <c r="G119" s="83">
        <v>73</v>
      </c>
      <c r="H119" s="119">
        <v>31.45</v>
      </c>
      <c r="I119" s="118">
        <v>2295.85</v>
      </c>
      <c r="J119" s="58" t="s">
        <v>13</v>
      </c>
      <c r="K119" s="31" t="s">
        <v>592</v>
      </c>
    </row>
    <row r="120" spans="2:11">
      <c r="B120" s="62" t="s">
        <v>25</v>
      </c>
      <c r="C120" s="61" t="s">
        <v>23</v>
      </c>
      <c r="D120" s="81">
        <v>44714</v>
      </c>
      <c r="E120" s="84" t="s">
        <v>593</v>
      </c>
      <c r="F120" s="84" t="s">
        <v>381</v>
      </c>
      <c r="G120" s="83">
        <v>74</v>
      </c>
      <c r="H120" s="119">
        <v>31.45</v>
      </c>
      <c r="I120" s="118">
        <v>2327.2999999999997</v>
      </c>
      <c r="J120" s="58" t="s">
        <v>13</v>
      </c>
      <c r="K120" s="31" t="s">
        <v>594</v>
      </c>
    </row>
    <row r="121" spans="2:11">
      <c r="B121" s="62" t="s">
        <v>25</v>
      </c>
      <c r="C121" s="61" t="s">
        <v>23</v>
      </c>
      <c r="D121" s="81">
        <v>44714</v>
      </c>
      <c r="E121" s="84" t="s">
        <v>595</v>
      </c>
      <c r="F121" s="84" t="s">
        <v>381</v>
      </c>
      <c r="G121" s="83">
        <v>72</v>
      </c>
      <c r="H121" s="119">
        <v>31.45</v>
      </c>
      <c r="I121" s="118">
        <v>2264.4</v>
      </c>
      <c r="J121" s="58" t="s">
        <v>13</v>
      </c>
      <c r="K121" s="31" t="s">
        <v>596</v>
      </c>
    </row>
    <row r="122" spans="2:11">
      <c r="B122" s="62" t="s">
        <v>25</v>
      </c>
      <c r="C122" s="61" t="s">
        <v>23</v>
      </c>
      <c r="D122" s="81">
        <v>44714</v>
      </c>
      <c r="E122" s="84" t="s">
        <v>597</v>
      </c>
      <c r="F122" s="84" t="s">
        <v>381</v>
      </c>
      <c r="G122" s="83">
        <v>78</v>
      </c>
      <c r="H122" s="119">
        <v>31.45</v>
      </c>
      <c r="I122" s="118">
        <v>2453.1</v>
      </c>
      <c r="J122" s="58" t="s">
        <v>13</v>
      </c>
      <c r="K122" s="31" t="s">
        <v>598</v>
      </c>
    </row>
    <row r="123" spans="2:11">
      <c r="B123" s="62" t="s">
        <v>25</v>
      </c>
      <c r="C123" s="61" t="s">
        <v>23</v>
      </c>
      <c r="D123" s="81">
        <v>44714</v>
      </c>
      <c r="E123" s="84" t="s">
        <v>410</v>
      </c>
      <c r="F123" s="84" t="s">
        <v>381</v>
      </c>
      <c r="G123" s="83">
        <v>385</v>
      </c>
      <c r="H123" s="119">
        <v>31.45</v>
      </c>
      <c r="I123" s="118">
        <v>12108.25</v>
      </c>
      <c r="J123" s="58" t="s">
        <v>13</v>
      </c>
      <c r="K123" s="31" t="s">
        <v>599</v>
      </c>
    </row>
    <row r="124" spans="2:11">
      <c r="B124" s="62" t="s">
        <v>25</v>
      </c>
      <c r="C124" s="61" t="s">
        <v>23</v>
      </c>
      <c r="D124" s="81">
        <v>44714</v>
      </c>
      <c r="E124" s="84" t="s">
        <v>410</v>
      </c>
      <c r="F124" s="84" t="s">
        <v>381</v>
      </c>
      <c r="G124" s="83">
        <v>283</v>
      </c>
      <c r="H124" s="119">
        <v>31.45</v>
      </c>
      <c r="I124" s="118">
        <v>8900.35</v>
      </c>
      <c r="J124" s="58" t="s">
        <v>13</v>
      </c>
      <c r="K124" s="31" t="s">
        <v>600</v>
      </c>
    </row>
    <row r="125" spans="2:11">
      <c r="B125" s="62" t="s">
        <v>25</v>
      </c>
      <c r="C125" s="61" t="s">
        <v>23</v>
      </c>
      <c r="D125" s="81">
        <v>44714</v>
      </c>
      <c r="E125" s="84" t="s">
        <v>601</v>
      </c>
      <c r="F125" s="84" t="s">
        <v>381</v>
      </c>
      <c r="G125" s="83">
        <v>222</v>
      </c>
      <c r="H125" s="119">
        <v>31.45</v>
      </c>
      <c r="I125" s="118">
        <v>6981.9</v>
      </c>
      <c r="J125" s="58" t="s">
        <v>13</v>
      </c>
      <c r="K125" s="31" t="s">
        <v>602</v>
      </c>
    </row>
    <row r="126" spans="2:11">
      <c r="B126" s="62" t="s">
        <v>25</v>
      </c>
      <c r="C126" s="61" t="s">
        <v>23</v>
      </c>
      <c r="D126" s="81">
        <v>44715</v>
      </c>
      <c r="E126" s="84" t="s">
        <v>603</v>
      </c>
      <c r="F126" s="84" t="s">
        <v>381</v>
      </c>
      <c r="G126" s="83">
        <v>62</v>
      </c>
      <c r="H126" s="119">
        <v>31.8</v>
      </c>
      <c r="I126" s="118">
        <v>1971.6000000000001</v>
      </c>
      <c r="J126" s="58" t="s">
        <v>13</v>
      </c>
      <c r="K126" s="31" t="s">
        <v>604</v>
      </c>
    </row>
    <row r="127" spans="2:11">
      <c r="B127" s="62" t="s">
        <v>25</v>
      </c>
      <c r="C127" s="61" t="s">
        <v>23</v>
      </c>
      <c r="D127" s="81">
        <v>44715</v>
      </c>
      <c r="E127" s="84" t="s">
        <v>605</v>
      </c>
      <c r="F127" s="84" t="s">
        <v>381</v>
      </c>
      <c r="G127" s="83">
        <v>19</v>
      </c>
      <c r="H127" s="119">
        <v>31.45</v>
      </c>
      <c r="I127" s="118">
        <v>597.54999999999995</v>
      </c>
      <c r="J127" s="58" t="s">
        <v>13</v>
      </c>
      <c r="K127" s="31" t="s">
        <v>606</v>
      </c>
    </row>
    <row r="128" spans="2:11">
      <c r="B128" s="62" t="s">
        <v>25</v>
      </c>
      <c r="C128" s="61" t="s">
        <v>23</v>
      </c>
      <c r="D128" s="81">
        <v>44715</v>
      </c>
      <c r="E128" s="84" t="s">
        <v>605</v>
      </c>
      <c r="F128" s="84" t="s">
        <v>381</v>
      </c>
      <c r="G128" s="83">
        <v>76</v>
      </c>
      <c r="H128" s="119">
        <v>31.45</v>
      </c>
      <c r="I128" s="118">
        <v>2390.1999999999998</v>
      </c>
      <c r="J128" s="58" t="s">
        <v>13</v>
      </c>
      <c r="K128" s="31" t="s">
        <v>607</v>
      </c>
    </row>
    <row r="129" spans="2:11">
      <c r="B129" s="62" t="s">
        <v>25</v>
      </c>
      <c r="C129" s="61" t="s">
        <v>23</v>
      </c>
      <c r="D129" s="81">
        <v>44715</v>
      </c>
      <c r="E129" s="84" t="s">
        <v>605</v>
      </c>
      <c r="F129" s="84" t="s">
        <v>381</v>
      </c>
      <c r="G129" s="83">
        <v>43</v>
      </c>
      <c r="H129" s="119">
        <v>31.45</v>
      </c>
      <c r="I129" s="118">
        <v>1352.35</v>
      </c>
      <c r="J129" s="58" t="s">
        <v>13</v>
      </c>
      <c r="K129" s="31" t="s">
        <v>608</v>
      </c>
    </row>
    <row r="130" spans="2:11">
      <c r="B130" s="62" t="s">
        <v>25</v>
      </c>
      <c r="C130" s="61" t="s">
        <v>23</v>
      </c>
      <c r="D130" s="81">
        <v>44715</v>
      </c>
      <c r="E130" s="84" t="s">
        <v>609</v>
      </c>
      <c r="F130" s="84" t="s">
        <v>381</v>
      </c>
      <c r="G130" s="83">
        <v>28</v>
      </c>
      <c r="H130" s="119">
        <v>31.65</v>
      </c>
      <c r="I130" s="118">
        <v>886.19999999999993</v>
      </c>
      <c r="J130" s="58" t="s">
        <v>13</v>
      </c>
      <c r="K130" s="31" t="s">
        <v>610</v>
      </c>
    </row>
    <row r="131" spans="2:11">
      <c r="B131" s="62" t="s">
        <v>25</v>
      </c>
      <c r="C131" s="61" t="s">
        <v>23</v>
      </c>
      <c r="D131" s="81">
        <v>44715</v>
      </c>
      <c r="E131" s="84" t="s">
        <v>611</v>
      </c>
      <c r="F131" s="84" t="s">
        <v>381</v>
      </c>
      <c r="G131" s="83">
        <v>91</v>
      </c>
      <c r="H131" s="119">
        <v>31.75</v>
      </c>
      <c r="I131" s="118">
        <v>2889.25</v>
      </c>
      <c r="J131" s="58" t="s">
        <v>13</v>
      </c>
      <c r="K131" s="31" t="s">
        <v>612</v>
      </c>
    </row>
    <row r="132" spans="2:11">
      <c r="B132" s="62" t="s">
        <v>25</v>
      </c>
      <c r="C132" s="61" t="s">
        <v>23</v>
      </c>
      <c r="D132" s="81">
        <v>44715</v>
      </c>
      <c r="E132" s="84" t="s">
        <v>613</v>
      </c>
      <c r="F132" s="84" t="s">
        <v>381</v>
      </c>
      <c r="G132" s="83">
        <v>131</v>
      </c>
      <c r="H132" s="119">
        <v>32.1</v>
      </c>
      <c r="I132" s="118">
        <v>4205.1000000000004</v>
      </c>
      <c r="J132" s="58" t="s">
        <v>13</v>
      </c>
      <c r="K132" s="31" t="s">
        <v>614</v>
      </c>
    </row>
    <row r="133" spans="2:11">
      <c r="B133" s="62" t="s">
        <v>25</v>
      </c>
      <c r="C133" s="61" t="s">
        <v>23</v>
      </c>
      <c r="D133" s="81">
        <v>44715</v>
      </c>
      <c r="E133" s="84" t="s">
        <v>613</v>
      </c>
      <c r="F133" s="84" t="s">
        <v>381</v>
      </c>
      <c r="G133" s="83">
        <v>299</v>
      </c>
      <c r="H133" s="119">
        <v>32.15</v>
      </c>
      <c r="I133" s="118">
        <v>9612.85</v>
      </c>
      <c r="J133" s="58" t="s">
        <v>13</v>
      </c>
      <c r="K133" s="31" t="s">
        <v>615</v>
      </c>
    </row>
    <row r="134" spans="2:11">
      <c r="B134" s="62" t="s">
        <v>25</v>
      </c>
      <c r="C134" s="61" t="s">
        <v>23</v>
      </c>
      <c r="D134" s="81">
        <v>44715</v>
      </c>
      <c r="E134" s="84" t="s">
        <v>613</v>
      </c>
      <c r="F134" s="84" t="s">
        <v>381</v>
      </c>
      <c r="G134" s="83">
        <v>241</v>
      </c>
      <c r="H134" s="119">
        <v>32.15</v>
      </c>
      <c r="I134" s="118">
        <v>7748.15</v>
      </c>
      <c r="J134" s="58" t="s">
        <v>13</v>
      </c>
      <c r="K134" s="31" t="s">
        <v>616</v>
      </c>
    </row>
    <row r="135" spans="2:11">
      <c r="B135" s="62" t="s">
        <v>25</v>
      </c>
      <c r="C135" s="61" t="s">
        <v>23</v>
      </c>
      <c r="D135" s="81">
        <v>44715</v>
      </c>
      <c r="E135" s="84" t="s">
        <v>617</v>
      </c>
      <c r="F135" s="84" t="s">
        <v>381</v>
      </c>
      <c r="G135" s="83">
        <v>638</v>
      </c>
      <c r="H135" s="119">
        <v>32.299999999999997</v>
      </c>
      <c r="I135" s="118">
        <v>20607.399999999998</v>
      </c>
      <c r="J135" s="58" t="s">
        <v>13</v>
      </c>
      <c r="K135" s="31" t="s">
        <v>618</v>
      </c>
    </row>
    <row r="136" spans="2:11">
      <c r="B136" s="62" t="s">
        <v>25</v>
      </c>
      <c r="C136" s="61" t="s">
        <v>23</v>
      </c>
      <c r="D136" s="81">
        <v>44715</v>
      </c>
      <c r="E136" s="84" t="s">
        <v>619</v>
      </c>
      <c r="F136" s="84" t="s">
        <v>381</v>
      </c>
      <c r="G136" s="83">
        <v>291</v>
      </c>
      <c r="H136" s="119">
        <v>32.299999999999997</v>
      </c>
      <c r="I136" s="118">
        <v>9399.2999999999993</v>
      </c>
      <c r="J136" s="58" t="s">
        <v>13</v>
      </c>
      <c r="K136" s="31" t="s">
        <v>620</v>
      </c>
    </row>
    <row r="137" spans="2:11">
      <c r="B137" s="62" t="s">
        <v>25</v>
      </c>
      <c r="C137" s="61" t="s">
        <v>23</v>
      </c>
      <c r="D137" s="81">
        <v>44715</v>
      </c>
      <c r="E137" s="84" t="s">
        <v>619</v>
      </c>
      <c r="F137" s="84" t="s">
        <v>381</v>
      </c>
      <c r="G137" s="83">
        <v>395</v>
      </c>
      <c r="H137" s="119">
        <v>32.299999999999997</v>
      </c>
      <c r="I137" s="118">
        <v>12758.499999999998</v>
      </c>
      <c r="J137" s="58" t="s">
        <v>13</v>
      </c>
      <c r="K137" s="31" t="s">
        <v>621</v>
      </c>
    </row>
    <row r="138" spans="2:11">
      <c r="B138" s="62" t="s">
        <v>25</v>
      </c>
      <c r="C138" s="61" t="s">
        <v>23</v>
      </c>
      <c r="D138" s="81">
        <v>44715</v>
      </c>
      <c r="E138" s="84" t="s">
        <v>622</v>
      </c>
      <c r="F138" s="84" t="s">
        <v>381</v>
      </c>
      <c r="G138" s="83">
        <v>360</v>
      </c>
      <c r="H138" s="119">
        <v>32.299999999999997</v>
      </c>
      <c r="I138" s="118">
        <v>11627.999999999998</v>
      </c>
      <c r="J138" s="58" t="s">
        <v>13</v>
      </c>
      <c r="K138" s="31" t="s">
        <v>623</v>
      </c>
    </row>
    <row r="139" spans="2:11">
      <c r="B139" s="62" t="s">
        <v>25</v>
      </c>
      <c r="C139" s="61" t="s">
        <v>23</v>
      </c>
      <c r="D139" s="81">
        <v>44715</v>
      </c>
      <c r="E139" s="84" t="s">
        <v>622</v>
      </c>
      <c r="F139" s="84" t="s">
        <v>381</v>
      </c>
      <c r="G139" s="83">
        <v>214</v>
      </c>
      <c r="H139" s="119">
        <v>32.299999999999997</v>
      </c>
      <c r="I139" s="118">
        <v>6912.2</v>
      </c>
      <c r="J139" s="58" t="s">
        <v>13</v>
      </c>
      <c r="K139" s="31" t="s">
        <v>624</v>
      </c>
    </row>
    <row r="140" spans="2:11">
      <c r="B140" s="62" t="s">
        <v>25</v>
      </c>
      <c r="C140" s="61" t="s">
        <v>23</v>
      </c>
      <c r="D140" s="81">
        <v>44715</v>
      </c>
      <c r="E140" s="84" t="s">
        <v>625</v>
      </c>
      <c r="F140" s="84" t="s">
        <v>381</v>
      </c>
      <c r="G140" s="83">
        <v>97</v>
      </c>
      <c r="H140" s="119">
        <v>32.299999999999997</v>
      </c>
      <c r="I140" s="118">
        <v>3133.1</v>
      </c>
      <c r="J140" s="58" t="s">
        <v>13</v>
      </c>
      <c r="K140" s="31" t="s">
        <v>626</v>
      </c>
    </row>
    <row r="141" spans="2:11">
      <c r="B141" s="62" t="s">
        <v>25</v>
      </c>
      <c r="C141" s="61" t="s">
        <v>23</v>
      </c>
      <c r="D141" s="81">
        <v>44715</v>
      </c>
      <c r="E141" s="84" t="s">
        <v>627</v>
      </c>
      <c r="F141" s="84" t="s">
        <v>381</v>
      </c>
      <c r="G141" s="83">
        <v>41</v>
      </c>
      <c r="H141" s="119">
        <v>32.299999999999997</v>
      </c>
      <c r="I141" s="118">
        <v>1324.3</v>
      </c>
      <c r="J141" s="58" t="s">
        <v>13</v>
      </c>
      <c r="K141" s="31" t="s">
        <v>628</v>
      </c>
    </row>
    <row r="142" spans="2:11">
      <c r="B142" s="62" t="s">
        <v>25</v>
      </c>
      <c r="C142" s="61" t="s">
        <v>23</v>
      </c>
      <c r="D142" s="81">
        <v>44715</v>
      </c>
      <c r="E142" s="84" t="s">
        <v>629</v>
      </c>
      <c r="F142" s="84" t="s">
        <v>381</v>
      </c>
      <c r="G142" s="83">
        <v>478</v>
      </c>
      <c r="H142" s="119">
        <v>32.299999999999997</v>
      </c>
      <c r="I142" s="118">
        <v>15439.399999999998</v>
      </c>
      <c r="J142" s="58" t="s">
        <v>13</v>
      </c>
      <c r="K142" s="31" t="s">
        <v>630</v>
      </c>
    </row>
    <row r="143" spans="2:11">
      <c r="B143" s="62" t="s">
        <v>25</v>
      </c>
      <c r="C143" s="61" t="s">
        <v>23</v>
      </c>
      <c r="D143" s="81">
        <v>44715</v>
      </c>
      <c r="E143" s="84" t="s">
        <v>629</v>
      </c>
      <c r="F143" s="84" t="s">
        <v>381</v>
      </c>
      <c r="G143" s="83">
        <v>56</v>
      </c>
      <c r="H143" s="119">
        <v>32.299999999999997</v>
      </c>
      <c r="I143" s="118">
        <v>1808.7999999999997</v>
      </c>
      <c r="J143" s="58" t="s">
        <v>13</v>
      </c>
      <c r="K143" s="31" t="s">
        <v>631</v>
      </c>
    </row>
    <row r="144" spans="2:11">
      <c r="B144" s="62" t="s">
        <v>25</v>
      </c>
      <c r="C144" s="61" t="s">
        <v>23</v>
      </c>
      <c r="D144" s="81">
        <v>44715</v>
      </c>
      <c r="E144" s="84" t="s">
        <v>632</v>
      </c>
      <c r="F144" s="84" t="s">
        <v>381</v>
      </c>
      <c r="G144" s="83">
        <v>90</v>
      </c>
      <c r="H144" s="119">
        <v>32.299999999999997</v>
      </c>
      <c r="I144" s="118">
        <v>2906.9999999999995</v>
      </c>
      <c r="J144" s="58" t="s">
        <v>13</v>
      </c>
      <c r="K144" s="31" t="s">
        <v>633</v>
      </c>
    </row>
    <row r="145" spans="2:11">
      <c r="B145" s="62" t="s">
        <v>25</v>
      </c>
      <c r="C145" s="61" t="s">
        <v>23</v>
      </c>
      <c r="D145" s="81">
        <v>44715</v>
      </c>
      <c r="E145" s="84" t="s">
        <v>634</v>
      </c>
      <c r="F145" s="84" t="s">
        <v>381</v>
      </c>
      <c r="G145" s="83">
        <v>50</v>
      </c>
      <c r="H145" s="119">
        <v>32.299999999999997</v>
      </c>
      <c r="I145" s="118">
        <v>1614.9999999999998</v>
      </c>
      <c r="J145" s="58" t="s">
        <v>13</v>
      </c>
      <c r="K145" s="31" t="s">
        <v>635</v>
      </c>
    </row>
    <row r="146" spans="2:11">
      <c r="B146" s="62" t="s">
        <v>25</v>
      </c>
      <c r="C146" s="61" t="s">
        <v>23</v>
      </c>
      <c r="D146" s="81">
        <v>44715</v>
      </c>
      <c r="E146" s="84" t="s">
        <v>634</v>
      </c>
      <c r="F146" s="84" t="s">
        <v>381</v>
      </c>
      <c r="G146" s="83">
        <v>486</v>
      </c>
      <c r="H146" s="119">
        <v>32.299999999999997</v>
      </c>
      <c r="I146" s="118">
        <v>15697.8</v>
      </c>
      <c r="J146" s="58" t="s">
        <v>13</v>
      </c>
      <c r="K146" s="31" t="s">
        <v>636</v>
      </c>
    </row>
    <row r="147" spans="2:11">
      <c r="B147" s="62" t="s">
        <v>25</v>
      </c>
      <c r="C147" s="61" t="s">
        <v>23</v>
      </c>
      <c r="D147" s="81">
        <v>44715</v>
      </c>
      <c r="E147" s="84" t="s">
        <v>637</v>
      </c>
      <c r="F147" s="84" t="s">
        <v>381</v>
      </c>
      <c r="G147" s="83">
        <v>500</v>
      </c>
      <c r="H147" s="119">
        <v>32.299999999999997</v>
      </c>
      <c r="I147" s="118">
        <v>16149.999999999998</v>
      </c>
      <c r="J147" s="58" t="s">
        <v>13</v>
      </c>
      <c r="K147" s="31" t="s">
        <v>638</v>
      </c>
    </row>
    <row r="148" spans="2:11">
      <c r="B148" s="62" t="s">
        <v>25</v>
      </c>
      <c r="C148" s="61" t="s">
        <v>23</v>
      </c>
      <c r="D148" s="81">
        <v>44715</v>
      </c>
      <c r="E148" s="84" t="s">
        <v>639</v>
      </c>
      <c r="F148" s="84" t="s">
        <v>381</v>
      </c>
      <c r="G148" s="83">
        <v>290</v>
      </c>
      <c r="H148" s="119">
        <v>32.299999999999997</v>
      </c>
      <c r="I148" s="118">
        <v>9367</v>
      </c>
      <c r="J148" s="58" t="s">
        <v>13</v>
      </c>
      <c r="K148" s="31" t="s">
        <v>640</v>
      </c>
    </row>
    <row r="149" spans="2:11">
      <c r="B149" s="62" t="s">
        <v>25</v>
      </c>
      <c r="C149" s="61" t="s">
        <v>23</v>
      </c>
      <c r="D149" s="81">
        <v>44715</v>
      </c>
      <c r="E149" s="84" t="s">
        <v>641</v>
      </c>
      <c r="F149" s="84" t="s">
        <v>381</v>
      </c>
      <c r="G149" s="83">
        <v>177</v>
      </c>
      <c r="H149" s="119">
        <v>32.299999999999997</v>
      </c>
      <c r="I149" s="118">
        <v>5717.0999999999995</v>
      </c>
      <c r="J149" s="58" t="s">
        <v>13</v>
      </c>
      <c r="K149" s="31" t="s">
        <v>642</v>
      </c>
    </row>
    <row r="150" spans="2:11">
      <c r="B150" s="62" t="s">
        <v>25</v>
      </c>
      <c r="C150" s="61" t="s">
        <v>23</v>
      </c>
      <c r="D150" s="81">
        <v>44715</v>
      </c>
      <c r="E150" s="84" t="s">
        <v>404</v>
      </c>
      <c r="F150" s="84" t="s">
        <v>381</v>
      </c>
      <c r="G150" s="83">
        <v>171</v>
      </c>
      <c r="H150" s="119">
        <v>32.299999999999997</v>
      </c>
      <c r="I150" s="118">
        <v>5523.2999999999993</v>
      </c>
      <c r="J150" s="58" t="s">
        <v>13</v>
      </c>
      <c r="K150" s="31" t="s">
        <v>643</v>
      </c>
    </row>
    <row r="151" spans="2:11">
      <c r="B151" s="62" t="s">
        <v>25</v>
      </c>
      <c r="C151" s="61" t="s">
        <v>23</v>
      </c>
      <c r="D151" s="81">
        <v>44715</v>
      </c>
      <c r="E151" s="84" t="s">
        <v>644</v>
      </c>
      <c r="F151" s="84" t="s">
        <v>381</v>
      </c>
      <c r="G151" s="83">
        <v>57</v>
      </c>
      <c r="H151" s="119">
        <v>32.1</v>
      </c>
      <c r="I151" s="118">
        <v>1829.7</v>
      </c>
      <c r="J151" s="58" t="s">
        <v>13</v>
      </c>
      <c r="K151" s="31" t="s">
        <v>645</v>
      </c>
    </row>
    <row r="152" spans="2:11">
      <c r="B152" s="62" t="s">
        <v>25</v>
      </c>
      <c r="C152" s="61" t="s">
        <v>23</v>
      </c>
      <c r="D152" s="81">
        <v>44715</v>
      </c>
      <c r="E152" s="84" t="s">
        <v>644</v>
      </c>
      <c r="F152" s="84" t="s">
        <v>381</v>
      </c>
      <c r="G152" s="83">
        <v>118</v>
      </c>
      <c r="H152" s="119">
        <v>32.1</v>
      </c>
      <c r="I152" s="118">
        <v>3787.8</v>
      </c>
      <c r="J152" s="58" t="s">
        <v>13</v>
      </c>
      <c r="K152" s="31" t="s">
        <v>646</v>
      </c>
    </row>
    <row r="153" spans="2:11">
      <c r="B153" s="62" t="s">
        <v>25</v>
      </c>
      <c r="C153" s="61" t="s">
        <v>23</v>
      </c>
      <c r="D153" s="81">
        <v>44715</v>
      </c>
      <c r="E153" s="84" t="s">
        <v>405</v>
      </c>
      <c r="F153" s="84" t="s">
        <v>381</v>
      </c>
      <c r="G153" s="83">
        <v>58</v>
      </c>
      <c r="H153" s="119">
        <v>32</v>
      </c>
      <c r="I153" s="118">
        <v>1856</v>
      </c>
      <c r="J153" s="58" t="s">
        <v>13</v>
      </c>
      <c r="K153" s="31" t="s">
        <v>647</v>
      </c>
    </row>
    <row r="154" spans="2:11">
      <c r="B154" s="62" t="s">
        <v>25</v>
      </c>
      <c r="C154" s="61" t="s">
        <v>23</v>
      </c>
      <c r="D154" s="81">
        <v>44715</v>
      </c>
      <c r="E154" s="84" t="s">
        <v>405</v>
      </c>
      <c r="F154" s="84" t="s">
        <v>381</v>
      </c>
      <c r="G154" s="83">
        <v>64</v>
      </c>
      <c r="H154" s="119">
        <v>32</v>
      </c>
      <c r="I154" s="118">
        <v>2048</v>
      </c>
      <c r="J154" s="58" t="s">
        <v>13</v>
      </c>
      <c r="K154" s="31" t="s">
        <v>648</v>
      </c>
    </row>
    <row r="155" spans="2:11">
      <c r="B155" s="62" t="s">
        <v>25</v>
      </c>
      <c r="C155" s="61" t="s">
        <v>23</v>
      </c>
      <c r="D155" s="81">
        <v>44715</v>
      </c>
      <c r="E155" s="84" t="s">
        <v>405</v>
      </c>
      <c r="F155" s="84" t="s">
        <v>381</v>
      </c>
      <c r="G155" s="83">
        <v>58</v>
      </c>
      <c r="H155" s="119">
        <v>32</v>
      </c>
      <c r="I155" s="118">
        <v>1856</v>
      </c>
      <c r="J155" s="58" t="s">
        <v>13</v>
      </c>
      <c r="K155" s="31" t="s">
        <v>649</v>
      </c>
    </row>
    <row r="156" spans="2:11">
      <c r="B156" s="62" t="s">
        <v>25</v>
      </c>
      <c r="C156" s="61" t="s">
        <v>23</v>
      </c>
      <c r="D156" s="81">
        <v>44715</v>
      </c>
      <c r="E156" s="84" t="s">
        <v>405</v>
      </c>
      <c r="F156" s="84" t="s">
        <v>381</v>
      </c>
      <c r="G156" s="83">
        <v>64</v>
      </c>
      <c r="H156" s="119">
        <v>32</v>
      </c>
      <c r="I156" s="118">
        <v>2048</v>
      </c>
      <c r="J156" s="58" t="s">
        <v>13</v>
      </c>
      <c r="K156" s="31" t="s">
        <v>650</v>
      </c>
    </row>
    <row r="157" spans="2:11">
      <c r="B157" s="62" t="s">
        <v>25</v>
      </c>
      <c r="C157" s="61" t="s">
        <v>23</v>
      </c>
      <c r="D157" s="81">
        <v>44715</v>
      </c>
      <c r="E157" s="84" t="s">
        <v>405</v>
      </c>
      <c r="F157" s="84" t="s">
        <v>381</v>
      </c>
      <c r="G157" s="83">
        <v>64</v>
      </c>
      <c r="H157" s="119">
        <v>32</v>
      </c>
      <c r="I157" s="118">
        <v>2048</v>
      </c>
      <c r="J157" s="58" t="s">
        <v>13</v>
      </c>
      <c r="K157" s="31" t="s">
        <v>651</v>
      </c>
    </row>
    <row r="158" spans="2:11">
      <c r="B158" s="62" t="s">
        <v>25</v>
      </c>
      <c r="C158" s="61" t="s">
        <v>23</v>
      </c>
      <c r="D158" s="81">
        <v>44715</v>
      </c>
      <c r="E158" s="84" t="s">
        <v>405</v>
      </c>
      <c r="F158" s="84" t="s">
        <v>381</v>
      </c>
      <c r="G158" s="83">
        <v>64</v>
      </c>
      <c r="H158" s="119">
        <v>32</v>
      </c>
      <c r="I158" s="118">
        <v>2048</v>
      </c>
      <c r="J158" s="58" t="s">
        <v>13</v>
      </c>
      <c r="K158" s="31" t="s">
        <v>652</v>
      </c>
    </row>
    <row r="159" spans="2:11">
      <c r="B159" s="62" t="s">
        <v>25</v>
      </c>
      <c r="C159" s="61" t="s">
        <v>23</v>
      </c>
      <c r="D159" s="81">
        <v>44715</v>
      </c>
      <c r="E159" s="84" t="s">
        <v>405</v>
      </c>
      <c r="F159" s="84" t="s">
        <v>381</v>
      </c>
      <c r="G159" s="83">
        <v>64</v>
      </c>
      <c r="H159" s="119">
        <v>32</v>
      </c>
      <c r="I159" s="118">
        <v>2048</v>
      </c>
      <c r="J159" s="58" t="s">
        <v>13</v>
      </c>
      <c r="K159" s="31" t="s">
        <v>653</v>
      </c>
    </row>
    <row r="160" spans="2:11">
      <c r="B160" s="62" t="s">
        <v>25</v>
      </c>
      <c r="C160" s="61" t="s">
        <v>23</v>
      </c>
      <c r="D160" s="81">
        <v>44715</v>
      </c>
      <c r="E160" s="84" t="s">
        <v>405</v>
      </c>
      <c r="F160" s="84" t="s">
        <v>381</v>
      </c>
      <c r="G160" s="83">
        <v>64</v>
      </c>
      <c r="H160" s="119">
        <v>32</v>
      </c>
      <c r="I160" s="118">
        <v>2048</v>
      </c>
      <c r="J160" s="58" t="s">
        <v>13</v>
      </c>
      <c r="K160" s="31" t="s">
        <v>654</v>
      </c>
    </row>
    <row r="161" spans="2:11">
      <c r="B161" s="62" t="s">
        <v>25</v>
      </c>
      <c r="C161" s="61" t="s">
        <v>23</v>
      </c>
      <c r="D161" s="81">
        <v>44715</v>
      </c>
      <c r="E161" s="84" t="s">
        <v>405</v>
      </c>
      <c r="F161" s="84" t="s">
        <v>381</v>
      </c>
      <c r="G161" s="83">
        <v>64</v>
      </c>
      <c r="H161" s="119">
        <v>32</v>
      </c>
      <c r="I161" s="118">
        <v>2048</v>
      </c>
      <c r="J161" s="58" t="s">
        <v>13</v>
      </c>
      <c r="K161" s="31" t="s">
        <v>655</v>
      </c>
    </row>
    <row r="162" spans="2:11">
      <c r="B162" s="62" t="s">
        <v>25</v>
      </c>
      <c r="C162" s="61" t="s">
        <v>23</v>
      </c>
      <c r="D162" s="81">
        <v>44715</v>
      </c>
      <c r="E162" s="84" t="s">
        <v>405</v>
      </c>
      <c r="F162" s="84" t="s">
        <v>381</v>
      </c>
      <c r="G162" s="83">
        <v>64</v>
      </c>
      <c r="H162" s="119">
        <v>32</v>
      </c>
      <c r="I162" s="118">
        <v>2048</v>
      </c>
      <c r="J162" s="58" t="s">
        <v>13</v>
      </c>
      <c r="K162" s="31" t="s">
        <v>656</v>
      </c>
    </row>
    <row r="163" spans="2:11">
      <c r="B163" s="62" t="s">
        <v>25</v>
      </c>
      <c r="C163" s="61" t="s">
        <v>23</v>
      </c>
      <c r="D163" s="81">
        <v>44715</v>
      </c>
      <c r="E163" s="84" t="s">
        <v>405</v>
      </c>
      <c r="F163" s="84" t="s">
        <v>381</v>
      </c>
      <c r="G163" s="83">
        <v>64</v>
      </c>
      <c r="H163" s="119">
        <v>32</v>
      </c>
      <c r="I163" s="118">
        <v>2048</v>
      </c>
      <c r="J163" s="58" t="s">
        <v>13</v>
      </c>
      <c r="K163" s="31" t="s">
        <v>657</v>
      </c>
    </row>
    <row r="164" spans="2:11">
      <c r="B164" s="62" t="s">
        <v>25</v>
      </c>
      <c r="C164" s="61" t="s">
        <v>23</v>
      </c>
      <c r="D164" s="81">
        <v>44715</v>
      </c>
      <c r="E164" s="84" t="s">
        <v>405</v>
      </c>
      <c r="F164" s="84" t="s">
        <v>381</v>
      </c>
      <c r="G164" s="83">
        <v>64</v>
      </c>
      <c r="H164" s="119">
        <v>32</v>
      </c>
      <c r="I164" s="118">
        <v>2048</v>
      </c>
      <c r="J164" s="58" t="s">
        <v>13</v>
      </c>
      <c r="K164" s="31" t="s">
        <v>658</v>
      </c>
    </row>
    <row r="165" spans="2:11">
      <c r="B165" s="62" t="s">
        <v>25</v>
      </c>
      <c r="C165" s="61" t="s">
        <v>23</v>
      </c>
      <c r="D165" s="81">
        <v>44715</v>
      </c>
      <c r="E165" s="84" t="s">
        <v>405</v>
      </c>
      <c r="F165" s="84" t="s">
        <v>381</v>
      </c>
      <c r="G165" s="83">
        <v>64</v>
      </c>
      <c r="H165" s="119">
        <v>32</v>
      </c>
      <c r="I165" s="118">
        <v>2048</v>
      </c>
      <c r="J165" s="58" t="s">
        <v>13</v>
      </c>
      <c r="K165" s="31" t="s">
        <v>659</v>
      </c>
    </row>
    <row r="166" spans="2:11">
      <c r="B166" s="62" t="s">
        <v>25</v>
      </c>
      <c r="C166" s="61" t="s">
        <v>23</v>
      </c>
      <c r="D166" s="81">
        <v>44715</v>
      </c>
      <c r="E166" s="84" t="s">
        <v>405</v>
      </c>
      <c r="F166" s="84" t="s">
        <v>381</v>
      </c>
      <c r="G166" s="83">
        <v>64</v>
      </c>
      <c r="H166" s="119">
        <v>32</v>
      </c>
      <c r="I166" s="118">
        <v>2048</v>
      </c>
      <c r="J166" s="58" t="s">
        <v>13</v>
      </c>
      <c r="K166" s="31" t="s">
        <v>660</v>
      </c>
    </row>
    <row r="167" spans="2:11">
      <c r="B167" s="62" t="s">
        <v>25</v>
      </c>
      <c r="C167" s="61" t="s">
        <v>23</v>
      </c>
      <c r="D167" s="81">
        <v>44715</v>
      </c>
      <c r="E167" s="84" t="s">
        <v>405</v>
      </c>
      <c r="F167" s="84" t="s">
        <v>381</v>
      </c>
      <c r="G167" s="83">
        <v>64</v>
      </c>
      <c r="H167" s="119">
        <v>32</v>
      </c>
      <c r="I167" s="118">
        <v>2048</v>
      </c>
      <c r="J167" s="58" t="s">
        <v>13</v>
      </c>
      <c r="K167" s="31" t="s">
        <v>661</v>
      </c>
    </row>
    <row r="168" spans="2:11">
      <c r="B168" s="62" t="s">
        <v>25</v>
      </c>
      <c r="C168" s="61" t="s">
        <v>23</v>
      </c>
      <c r="D168" s="81">
        <v>44715</v>
      </c>
      <c r="E168" s="84" t="s">
        <v>405</v>
      </c>
      <c r="F168" s="84" t="s">
        <v>381</v>
      </c>
      <c r="G168" s="83">
        <v>64</v>
      </c>
      <c r="H168" s="119">
        <v>32</v>
      </c>
      <c r="I168" s="118">
        <v>2048</v>
      </c>
      <c r="J168" s="58" t="s">
        <v>13</v>
      </c>
      <c r="K168" s="31" t="s">
        <v>662</v>
      </c>
    </row>
    <row r="169" spans="2:11">
      <c r="B169" s="62" t="s">
        <v>25</v>
      </c>
      <c r="C169" s="61" t="s">
        <v>23</v>
      </c>
      <c r="D169" s="81">
        <v>44715</v>
      </c>
      <c r="E169" s="84" t="s">
        <v>405</v>
      </c>
      <c r="F169" s="84" t="s">
        <v>381</v>
      </c>
      <c r="G169" s="83">
        <v>63</v>
      </c>
      <c r="H169" s="119">
        <v>32</v>
      </c>
      <c r="I169" s="118">
        <v>2016</v>
      </c>
      <c r="J169" s="58" t="s">
        <v>13</v>
      </c>
      <c r="K169" s="31" t="s">
        <v>663</v>
      </c>
    </row>
    <row r="170" spans="2:11">
      <c r="B170" s="62" t="s">
        <v>25</v>
      </c>
      <c r="C170" s="61" t="s">
        <v>23</v>
      </c>
      <c r="D170" s="81">
        <v>44715</v>
      </c>
      <c r="E170" s="84" t="s">
        <v>405</v>
      </c>
      <c r="F170" s="84" t="s">
        <v>381</v>
      </c>
      <c r="G170" s="83">
        <v>63</v>
      </c>
      <c r="H170" s="119">
        <v>32</v>
      </c>
      <c r="I170" s="118">
        <v>2016</v>
      </c>
      <c r="J170" s="58" t="s">
        <v>13</v>
      </c>
      <c r="K170" s="31" t="s">
        <v>664</v>
      </c>
    </row>
    <row r="171" spans="2:11">
      <c r="B171" s="62" t="s">
        <v>25</v>
      </c>
      <c r="C171" s="61" t="s">
        <v>23</v>
      </c>
      <c r="D171" s="81">
        <v>44715</v>
      </c>
      <c r="E171" s="84" t="s">
        <v>405</v>
      </c>
      <c r="F171" s="84" t="s">
        <v>381</v>
      </c>
      <c r="G171" s="83">
        <v>63</v>
      </c>
      <c r="H171" s="119">
        <v>32</v>
      </c>
      <c r="I171" s="118">
        <v>2016</v>
      </c>
      <c r="J171" s="58" t="s">
        <v>13</v>
      </c>
      <c r="K171" s="31" t="s">
        <v>665</v>
      </c>
    </row>
    <row r="172" spans="2:11">
      <c r="B172" s="62" t="s">
        <v>25</v>
      </c>
      <c r="C172" s="61" t="s">
        <v>23</v>
      </c>
      <c r="D172" s="81">
        <v>44715</v>
      </c>
      <c r="E172" s="84" t="s">
        <v>405</v>
      </c>
      <c r="F172" s="84" t="s">
        <v>381</v>
      </c>
      <c r="G172" s="83">
        <v>63</v>
      </c>
      <c r="H172" s="119">
        <v>32</v>
      </c>
      <c r="I172" s="118">
        <v>2016</v>
      </c>
      <c r="J172" s="58" t="s">
        <v>13</v>
      </c>
      <c r="K172" s="31" t="s">
        <v>666</v>
      </c>
    </row>
    <row r="173" spans="2:11">
      <c r="B173" s="62" t="s">
        <v>25</v>
      </c>
      <c r="C173" s="61" t="s">
        <v>23</v>
      </c>
      <c r="D173" s="81">
        <v>44715</v>
      </c>
      <c r="E173" s="84" t="s">
        <v>405</v>
      </c>
      <c r="F173" s="84" t="s">
        <v>381</v>
      </c>
      <c r="G173" s="83">
        <v>63</v>
      </c>
      <c r="H173" s="119">
        <v>32</v>
      </c>
      <c r="I173" s="118">
        <v>2016</v>
      </c>
      <c r="J173" s="58" t="s">
        <v>13</v>
      </c>
      <c r="K173" s="31" t="s">
        <v>667</v>
      </c>
    </row>
    <row r="174" spans="2:11">
      <c r="B174" s="62" t="s">
        <v>25</v>
      </c>
      <c r="C174" s="61" t="s">
        <v>23</v>
      </c>
      <c r="D174" s="81">
        <v>44715</v>
      </c>
      <c r="E174" s="84" t="s">
        <v>405</v>
      </c>
      <c r="F174" s="84" t="s">
        <v>381</v>
      </c>
      <c r="G174" s="83">
        <v>63</v>
      </c>
      <c r="H174" s="119">
        <v>32</v>
      </c>
      <c r="I174" s="118">
        <v>2016</v>
      </c>
      <c r="J174" s="58" t="s">
        <v>13</v>
      </c>
      <c r="K174" s="31" t="s">
        <v>668</v>
      </c>
    </row>
    <row r="175" spans="2:11">
      <c r="B175" s="62" t="s">
        <v>25</v>
      </c>
      <c r="C175" s="61" t="s">
        <v>23</v>
      </c>
      <c r="D175" s="81">
        <v>44715</v>
      </c>
      <c r="E175" s="84" t="s">
        <v>405</v>
      </c>
      <c r="F175" s="84" t="s">
        <v>381</v>
      </c>
      <c r="G175" s="83">
        <v>63</v>
      </c>
      <c r="H175" s="119">
        <v>32</v>
      </c>
      <c r="I175" s="118">
        <v>2016</v>
      </c>
      <c r="J175" s="58" t="s">
        <v>13</v>
      </c>
      <c r="K175" s="31" t="s">
        <v>669</v>
      </c>
    </row>
    <row r="176" spans="2:11">
      <c r="B176" s="62" t="s">
        <v>25</v>
      </c>
      <c r="C176" s="61" t="s">
        <v>23</v>
      </c>
      <c r="D176" s="81">
        <v>44715</v>
      </c>
      <c r="E176" s="84" t="s">
        <v>405</v>
      </c>
      <c r="F176" s="84" t="s">
        <v>381</v>
      </c>
      <c r="G176" s="83">
        <v>63</v>
      </c>
      <c r="H176" s="119">
        <v>32</v>
      </c>
      <c r="I176" s="118">
        <v>2016</v>
      </c>
      <c r="J176" s="58" t="s">
        <v>13</v>
      </c>
      <c r="K176" s="31" t="s">
        <v>670</v>
      </c>
    </row>
    <row r="177" spans="2:11">
      <c r="B177" s="62" t="s">
        <v>25</v>
      </c>
      <c r="C177" s="61" t="s">
        <v>23</v>
      </c>
      <c r="D177" s="81">
        <v>44715</v>
      </c>
      <c r="E177" s="84" t="s">
        <v>405</v>
      </c>
      <c r="F177" s="84" t="s">
        <v>381</v>
      </c>
      <c r="G177" s="83">
        <v>59</v>
      </c>
      <c r="H177" s="119">
        <v>32</v>
      </c>
      <c r="I177" s="118">
        <v>1888</v>
      </c>
      <c r="J177" s="58" t="s">
        <v>13</v>
      </c>
      <c r="K177" s="31" t="s">
        <v>671</v>
      </c>
    </row>
    <row r="178" spans="2:11">
      <c r="B178" s="62" t="s">
        <v>25</v>
      </c>
      <c r="C178" s="61" t="s">
        <v>23</v>
      </c>
      <c r="D178" s="81">
        <v>44715</v>
      </c>
      <c r="E178" s="84" t="s">
        <v>405</v>
      </c>
      <c r="F178" s="84" t="s">
        <v>381</v>
      </c>
      <c r="G178" s="83">
        <v>63</v>
      </c>
      <c r="H178" s="119">
        <v>32</v>
      </c>
      <c r="I178" s="118">
        <v>2016</v>
      </c>
      <c r="J178" s="58" t="s">
        <v>13</v>
      </c>
      <c r="K178" s="31" t="s">
        <v>672</v>
      </c>
    </row>
    <row r="179" spans="2:11">
      <c r="B179" s="62" t="s">
        <v>25</v>
      </c>
      <c r="C179" s="61" t="s">
        <v>23</v>
      </c>
      <c r="D179" s="81">
        <v>44715</v>
      </c>
      <c r="E179" s="84" t="s">
        <v>405</v>
      </c>
      <c r="F179" s="84" t="s">
        <v>381</v>
      </c>
      <c r="G179" s="83">
        <v>59</v>
      </c>
      <c r="H179" s="119">
        <v>32</v>
      </c>
      <c r="I179" s="118">
        <v>1888</v>
      </c>
      <c r="J179" s="58" t="s">
        <v>13</v>
      </c>
      <c r="K179" s="31" t="s">
        <v>673</v>
      </c>
    </row>
    <row r="180" spans="2:11">
      <c r="B180" s="62" t="s">
        <v>25</v>
      </c>
      <c r="C180" s="61" t="s">
        <v>23</v>
      </c>
      <c r="D180" s="81">
        <v>44715</v>
      </c>
      <c r="E180" s="84" t="s">
        <v>405</v>
      </c>
      <c r="F180" s="84" t="s">
        <v>381</v>
      </c>
      <c r="G180" s="83">
        <v>67</v>
      </c>
      <c r="H180" s="119">
        <v>31.95</v>
      </c>
      <c r="I180" s="118">
        <v>2140.65</v>
      </c>
      <c r="J180" s="58" t="s">
        <v>13</v>
      </c>
      <c r="K180" s="31" t="s">
        <v>674</v>
      </c>
    </row>
    <row r="181" spans="2:11">
      <c r="B181" s="62" t="s">
        <v>25</v>
      </c>
      <c r="C181" s="61" t="s">
        <v>23</v>
      </c>
      <c r="D181" s="81">
        <v>44715</v>
      </c>
      <c r="E181" s="84" t="s">
        <v>405</v>
      </c>
      <c r="F181" s="84" t="s">
        <v>381</v>
      </c>
      <c r="G181" s="83">
        <v>67</v>
      </c>
      <c r="H181" s="119">
        <v>31.95</v>
      </c>
      <c r="I181" s="118">
        <v>2140.65</v>
      </c>
      <c r="J181" s="58" t="s">
        <v>13</v>
      </c>
      <c r="K181" s="31" t="s">
        <v>675</v>
      </c>
    </row>
    <row r="182" spans="2:11">
      <c r="B182" s="62" t="s">
        <v>25</v>
      </c>
      <c r="C182" s="61" t="s">
        <v>23</v>
      </c>
      <c r="D182" s="81">
        <v>44715</v>
      </c>
      <c r="E182" s="84" t="s">
        <v>676</v>
      </c>
      <c r="F182" s="84" t="s">
        <v>381</v>
      </c>
      <c r="G182" s="83">
        <v>47</v>
      </c>
      <c r="H182" s="119">
        <v>31.9</v>
      </c>
      <c r="I182" s="118">
        <v>1499.3</v>
      </c>
      <c r="J182" s="58" t="s">
        <v>13</v>
      </c>
      <c r="K182" s="31" t="s">
        <v>677</v>
      </c>
    </row>
    <row r="183" spans="2:11">
      <c r="B183" s="62" t="s">
        <v>25</v>
      </c>
      <c r="C183" s="61" t="s">
        <v>23</v>
      </c>
      <c r="D183" s="81">
        <v>44715</v>
      </c>
      <c r="E183" s="84" t="s">
        <v>676</v>
      </c>
      <c r="F183" s="84" t="s">
        <v>381</v>
      </c>
      <c r="G183" s="83">
        <v>69</v>
      </c>
      <c r="H183" s="119">
        <v>31.9</v>
      </c>
      <c r="I183" s="118">
        <v>2201.1</v>
      </c>
      <c r="J183" s="58" t="s">
        <v>13</v>
      </c>
      <c r="K183" s="31" t="s">
        <v>678</v>
      </c>
    </row>
    <row r="184" spans="2:11">
      <c r="B184" s="62" t="s">
        <v>25</v>
      </c>
      <c r="C184" s="61" t="s">
        <v>23</v>
      </c>
      <c r="D184" s="81">
        <v>44715</v>
      </c>
      <c r="E184" s="84" t="s">
        <v>676</v>
      </c>
      <c r="F184" s="84" t="s">
        <v>381</v>
      </c>
      <c r="G184" s="83">
        <v>116</v>
      </c>
      <c r="H184" s="119">
        <v>31.95</v>
      </c>
      <c r="I184" s="118">
        <v>3706.2</v>
      </c>
      <c r="J184" s="58" t="s">
        <v>13</v>
      </c>
      <c r="K184" s="31" t="s">
        <v>679</v>
      </c>
    </row>
    <row r="185" spans="2:11">
      <c r="B185" s="62" t="s">
        <v>25</v>
      </c>
      <c r="C185" s="61" t="s">
        <v>23</v>
      </c>
      <c r="D185" s="81">
        <v>44715</v>
      </c>
      <c r="E185" s="84" t="s">
        <v>680</v>
      </c>
      <c r="F185" s="84" t="s">
        <v>381</v>
      </c>
      <c r="G185" s="83">
        <v>37</v>
      </c>
      <c r="H185" s="119">
        <v>31.9</v>
      </c>
      <c r="I185" s="118">
        <v>1180.3</v>
      </c>
      <c r="J185" s="58" t="s">
        <v>13</v>
      </c>
      <c r="K185" s="31" t="s">
        <v>681</v>
      </c>
    </row>
    <row r="186" spans="2:11">
      <c r="B186" s="62" t="s">
        <v>25</v>
      </c>
      <c r="C186" s="61" t="s">
        <v>23</v>
      </c>
      <c r="D186" s="81">
        <v>44715</v>
      </c>
      <c r="E186" s="84" t="s">
        <v>682</v>
      </c>
      <c r="F186" s="84" t="s">
        <v>381</v>
      </c>
      <c r="G186" s="83">
        <v>2656</v>
      </c>
      <c r="H186" s="119">
        <v>31.9</v>
      </c>
      <c r="I186" s="118">
        <v>84726.399999999994</v>
      </c>
      <c r="J186" s="58" t="s">
        <v>13</v>
      </c>
      <c r="K186" s="31" t="s">
        <v>683</v>
      </c>
    </row>
    <row r="187" spans="2:11">
      <c r="B187" s="62" t="s">
        <v>25</v>
      </c>
      <c r="C187" s="61" t="s">
        <v>23</v>
      </c>
      <c r="D187" s="81">
        <v>44715</v>
      </c>
      <c r="E187" s="84" t="s">
        <v>684</v>
      </c>
      <c r="F187" s="84" t="s">
        <v>381</v>
      </c>
      <c r="G187" s="83">
        <v>1303</v>
      </c>
      <c r="H187" s="119">
        <v>31.9</v>
      </c>
      <c r="I187" s="118">
        <v>41565.699999999997</v>
      </c>
      <c r="J187" s="58" t="s">
        <v>13</v>
      </c>
      <c r="K187" s="31" t="s">
        <v>685</v>
      </c>
    </row>
    <row r="188" spans="2:11">
      <c r="B188" s="62" t="s">
        <v>25</v>
      </c>
      <c r="C188" s="61" t="s">
        <v>23</v>
      </c>
      <c r="D188" s="81">
        <v>44715</v>
      </c>
      <c r="E188" s="84" t="s">
        <v>686</v>
      </c>
      <c r="F188" s="84" t="s">
        <v>381</v>
      </c>
      <c r="G188" s="83">
        <v>261</v>
      </c>
      <c r="H188" s="119">
        <v>31.9</v>
      </c>
      <c r="I188" s="118">
        <v>8325.9</v>
      </c>
      <c r="J188" s="58" t="s">
        <v>13</v>
      </c>
      <c r="K188" s="31" t="s">
        <v>687</v>
      </c>
    </row>
    <row r="189" spans="2:11">
      <c r="B189" s="62" t="s">
        <v>25</v>
      </c>
      <c r="C189" s="61" t="s">
        <v>23</v>
      </c>
      <c r="D189" s="81">
        <v>44715</v>
      </c>
      <c r="E189" s="84" t="s">
        <v>688</v>
      </c>
      <c r="F189" s="84" t="s">
        <v>381</v>
      </c>
      <c r="G189" s="83">
        <v>240</v>
      </c>
      <c r="H189" s="119">
        <v>31.9</v>
      </c>
      <c r="I189" s="118">
        <v>7656</v>
      </c>
      <c r="J189" s="58" t="s">
        <v>13</v>
      </c>
      <c r="K189" s="31" t="s">
        <v>689</v>
      </c>
    </row>
    <row r="190" spans="2:11">
      <c r="B190" s="62" t="s">
        <v>25</v>
      </c>
      <c r="C190" s="61" t="s">
        <v>23</v>
      </c>
      <c r="D190" s="81">
        <v>44718</v>
      </c>
      <c r="E190" s="84" t="s">
        <v>832</v>
      </c>
      <c r="F190" s="84" t="s">
        <v>381</v>
      </c>
      <c r="G190" s="83">
        <v>164</v>
      </c>
      <c r="H190" s="119">
        <v>32.299999999999997</v>
      </c>
      <c r="I190" s="118">
        <v>5297.2</v>
      </c>
      <c r="J190" s="58" t="s">
        <v>13</v>
      </c>
      <c r="K190" s="31" t="s">
        <v>733</v>
      </c>
    </row>
    <row r="191" spans="2:11">
      <c r="B191" s="62" t="s">
        <v>25</v>
      </c>
      <c r="C191" s="61" t="s">
        <v>23</v>
      </c>
      <c r="D191" s="81">
        <v>44718</v>
      </c>
      <c r="E191" s="84" t="s">
        <v>832</v>
      </c>
      <c r="F191" s="84" t="s">
        <v>381</v>
      </c>
      <c r="G191" s="83">
        <v>246</v>
      </c>
      <c r="H191" s="119">
        <v>32.299999999999997</v>
      </c>
      <c r="I191" s="118">
        <v>7945.7999999999993</v>
      </c>
      <c r="J191" s="58" t="s">
        <v>13</v>
      </c>
      <c r="K191" s="31" t="s">
        <v>734</v>
      </c>
    </row>
    <row r="192" spans="2:11">
      <c r="B192" s="62" t="s">
        <v>25</v>
      </c>
      <c r="C192" s="61" t="s">
        <v>23</v>
      </c>
      <c r="D192" s="81">
        <v>44718</v>
      </c>
      <c r="E192" s="84" t="s">
        <v>832</v>
      </c>
      <c r="F192" s="84" t="s">
        <v>381</v>
      </c>
      <c r="G192" s="83">
        <v>103</v>
      </c>
      <c r="H192" s="119">
        <v>32.299999999999997</v>
      </c>
      <c r="I192" s="118">
        <v>3326.8999999999996</v>
      </c>
      <c r="J192" s="58" t="s">
        <v>13</v>
      </c>
      <c r="K192" s="31" t="s">
        <v>735</v>
      </c>
    </row>
    <row r="193" spans="2:11">
      <c r="B193" s="62" t="s">
        <v>25</v>
      </c>
      <c r="C193" s="61" t="s">
        <v>23</v>
      </c>
      <c r="D193" s="81">
        <v>44718</v>
      </c>
      <c r="E193" s="84" t="s">
        <v>833</v>
      </c>
      <c r="F193" s="84" t="s">
        <v>381</v>
      </c>
      <c r="G193" s="83">
        <v>114</v>
      </c>
      <c r="H193" s="119">
        <v>32.25</v>
      </c>
      <c r="I193" s="118">
        <v>3676.5</v>
      </c>
      <c r="J193" s="58" t="s">
        <v>13</v>
      </c>
      <c r="K193" s="31" t="s">
        <v>736</v>
      </c>
    </row>
    <row r="194" spans="2:11">
      <c r="B194" s="62" t="s">
        <v>25</v>
      </c>
      <c r="C194" s="61" t="s">
        <v>23</v>
      </c>
      <c r="D194" s="81">
        <v>44718</v>
      </c>
      <c r="E194" s="84" t="s">
        <v>715</v>
      </c>
      <c r="F194" s="84" t="s">
        <v>381</v>
      </c>
      <c r="G194" s="83">
        <v>285</v>
      </c>
      <c r="H194" s="119">
        <v>32.1</v>
      </c>
      <c r="I194" s="118">
        <v>9148.5</v>
      </c>
      <c r="J194" s="58" t="s">
        <v>13</v>
      </c>
      <c r="K194" s="31" t="s">
        <v>737</v>
      </c>
    </row>
    <row r="195" spans="2:11">
      <c r="B195" s="62" t="s">
        <v>25</v>
      </c>
      <c r="C195" s="61" t="s">
        <v>23</v>
      </c>
      <c r="D195" s="81">
        <v>44718</v>
      </c>
      <c r="E195" s="84" t="s">
        <v>834</v>
      </c>
      <c r="F195" s="84" t="s">
        <v>381</v>
      </c>
      <c r="G195" s="83">
        <v>129</v>
      </c>
      <c r="H195" s="119">
        <v>32.299999999999997</v>
      </c>
      <c r="I195" s="118">
        <v>4166.7</v>
      </c>
      <c r="J195" s="58" t="s">
        <v>13</v>
      </c>
      <c r="K195" s="31" t="s">
        <v>738</v>
      </c>
    </row>
    <row r="196" spans="2:11">
      <c r="B196" s="62" t="s">
        <v>25</v>
      </c>
      <c r="C196" s="61" t="s">
        <v>23</v>
      </c>
      <c r="D196" s="81">
        <v>44718</v>
      </c>
      <c r="E196" s="84" t="s">
        <v>835</v>
      </c>
      <c r="F196" s="84" t="s">
        <v>381</v>
      </c>
      <c r="G196" s="83">
        <v>612</v>
      </c>
      <c r="H196" s="119">
        <v>32.299999999999997</v>
      </c>
      <c r="I196" s="118">
        <v>19767.599999999999</v>
      </c>
      <c r="J196" s="58" t="s">
        <v>13</v>
      </c>
      <c r="K196" s="31" t="s">
        <v>739</v>
      </c>
    </row>
    <row r="197" spans="2:11">
      <c r="B197" s="62" t="s">
        <v>25</v>
      </c>
      <c r="C197" s="61" t="s">
        <v>23</v>
      </c>
      <c r="D197" s="81">
        <v>44718</v>
      </c>
      <c r="E197" s="84" t="s">
        <v>836</v>
      </c>
      <c r="F197" s="84" t="s">
        <v>381</v>
      </c>
      <c r="G197" s="83">
        <v>122</v>
      </c>
      <c r="H197" s="119">
        <v>32.299999999999997</v>
      </c>
      <c r="I197" s="118">
        <v>3940.5999999999995</v>
      </c>
      <c r="J197" s="58" t="s">
        <v>13</v>
      </c>
      <c r="K197" s="31" t="s">
        <v>740</v>
      </c>
    </row>
    <row r="198" spans="2:11">
      <c r="B198" s="62" t="s">
        <v>25</v>
      </c>
      <c r="C198" s="61" t="s">
        <v>23</v>
      </c>
      <c r="D198" s="81">
        <v>44718</v>
      </c>
      <c r="E198" s="84" t="s">
        <v>837</v>
      </c>
      <c r="F198" s="84" t="s">
        <v>381</v>
      </c>
      <c r="G198" s="83">
        <v>164</v>
      </c>
      <c r="H198" s="119">
        <v>32.299999999999997</v>
      </c>
      <c r="I198" s="118">
        <v>5297.2</v>
      </c>
      <c r="J198" s="58" t="s">
        <v>13</v>
      </c>
      <c r="K198" s="31" t="s">
        <v>741</v>
      </c>
    </row>
    <row r="199" spans="2:11">
      <c r="B199" s="62" t="s">
        <v>25</v>
      </c>
      <c r="C199" s="61" t="s">
        <v>23</v>
      </c>
      <c r="D199" s="81">
        <v>44718</v>
      </c>
      <c r="E199" s="84" t="s">
        <v>837</v>
      </c>
      <c r="F199" s="84" t="s">
        <v>381</v>
      </c>
      <c r="G199" s="83">
        <v>80</v>
      </c>
      <c r="H199" s="119">
        <v>32.299999999999997</v>
      </c>
      <c r="I199" s="118">
        <v>2584</v>
      </c>
      <c r="J199" s="58" t="s">
        <v>13</v>
      </c>
      <c r="K199" s="31" t="s">
        <v>742</v>
      </c>
    </row>
    <row r="200" spans="2:11">
      <c r="B200" s="62" t="s">
        <v>25</v>
      </c>
      <c r="C200" s="61" t="s">
        <v>23</v>
      </c>
      <c r="D200" s="81">
        <v>44718</v>
      </c>
      <c r="E200" s="84" t="s">
        <v>838</v>
      </c>
      <c r="F200" s="84" t="s">
        <v>381</v>
      </c>
      <c r="G200" s="83">
        <v>58</v>
      </c>
      <c r="H200" s="119">
        <v>32.4</v>
      </c>
      <c r="I200" s="118">
        <v>1879.1999999999998</v>
      </c>
      <c r="J200" s="58" t="s">
        <v>13</v>
      </c>
      <c r="K200" s="31" t="s">
        <v>743</v>
      </c>
    </row>
    <row r="201" spans="2:11">
      <c r="B201" s="62" t="s">
        <v>25</v>
      </c>
      <c r="C201" s="61" t="s">
        <v>23</v>
      </c>
      <c r="D201" s="81">
        <v>44718</v>
      </c>
      <c r="E201" s="84" t="s">
        <v>839</v>
      </c>
      <c r="F201" s="84" t="s">
        <v>381</v>
      </c>
      <c r="G201" s="83">
        <v>57</v>
      </c>
      <c r="H201" s="119">
        <v>32.5</v>
      </c>
      <c r="I201" s="118">
        <v>1852.5</v>
      </c>
      <c r="J201" s="58" t="s">
        <v>13</v>
      </c>
      <c r="K201" s="31" t="s">
        <v>744</v>
      </c>
    </row>
    <row r="202" spans="2:11">
      <c r="B202" s="62" t="s">
        <v>25</v>
      </c>
      <c r="C202" s="61" t="s">
        <v>23</v>
      </c>
      <c r="D202" s="81">
        <v>44718</v>
      </c>
      <c r="E202" s="84" t="s">
        <v>840</v>
      </c>
      <c r="F202" s="84" t="s">
        <v>381</v>
      </c>
      <c r="G202" s="83">
        <v>61</v>
      </c>
      <c r="H202" s="119">
        <v>32.4</v>
      </c>
      <c r="I202" s="118">
        <v>1976.3999999999999</v>
      </c>
      <c r="J202" s="58" t="s">
        <v>13</v>
      </c>
      <c r="K202" s="31" t="s">
        <v>745</v>
      </c>
    </row>
    <row r="203" spans="2:11">
      <c r="B203" s="62" t="s">
        <v>25</v>
      </c>
      <c r="C203" s="61" t="s">
        <v>23</v>
      </c>
      <c r="D203" s="81">
        <v>44718</v>
      </c>
      <c r="E203" s="84" t="s">
        <v>841</v>
      </c>
      <c r="F203" s="84" t="s">
        <v>381</v>
      </c>
      <c r="G203" s="83">
        <v>189</v>
      </c>
      <c r="H203" s="119">
        <v>32.25</v>
      </c>
      <c r="I203" s="118">
        <v>6095.25</v>
      </c>
      <c r="J203" s="58" t="s">
        <v>13</v>
      </c>
      <c r="K203" s="31" t="s">
        <v>746</v>
      </c>
    </row>
    <row r="204" spans="2:11">
      <c r="B204" s="62" t="s">
        <v>25</v>
      </c>
      <c r="C204" s="61" t="s">
        <v>23</v>
      </c>
      <c r="D204" s="81">
        <v>44718</v>
      </c>
      <c r="E204" s="84" t="s">
        <v>842</v>
      </c>
      <c r="F204" s="84" t="s">
        <v>381</v>
      </c>
      <c r="G204" s="83">
        <v>220</v>
      </c>
      <c r="H204" s="119">
        <v>32.25</v>
      </c>
      <c r="I204" s="118">
        <v>7095</v>
      </c>
      <c r="J204" s="58" t="s">
        <v>13</v>
      </c>
      <c r="K204" s="31" t="s">
        <v>747</v>
      </c>
    </row>
    <row r="205" spans="2:11">
      <c r="B205" s="62" t="s">
        <v>25</v>
      </c>
      <c r="C205" s="61" t="s">
        <v>23</v>
      </c>
      <c r="D205" s="81">
        <v>44718</v>
      </c>
      <c r="E205" s="84" t="s">
        <v>843</v>
      </c>
      <c r="F205" s="84" t="s">
        <v>381</v>
      </c>
      <c r="G205" s="83">
        <v>63</v>
      </c>
      <c r="H205" s="119">
        <v>32.15</v>
      </c>
      <c r="I205" s="118">
        <v>2025.4499999999998</v>
      </c>
      <c r="J205" s="58" t="s">
        <v>13</v>
      </c>
      <c r="K205" s="31" t="s">
        <v>748</v>
      </c>
    </row>
    <row r="206" spans="2:11">
      <c r="B206" s="62" t="s">
        <v>25</v>
      </c>
      <c r="C206" s="61" t="s">
        <v>23</v>
      </c>
      <c r="D206" s="81">
        <v>44718</v>
      </c>
      <c r="E206" s="84" t="s">
        <v>843</v>
      </c>
      <c r="F206" s="84" t="s">
        <v>381</v>
      </c>
      <c r="G206" s="83">
        <v>50</v>
      </c>
      <c r="H206" s="119">
        <v>32.15</v>
      </c>
      <c r="I206" s="118">
        <v>1607.5</v>
      </c>
      <c r="J206" s="58" t="s">
        <v>13</v>
      </c>
      <c r="K206" s="31" t="s">
        <v>749</v>
      </c>
    </row>
    <row r="207" spans="2:11">
      <c r="B207" s="62" t="s">
        <v>25</v>
      </c>
      <c r="C207" s="61" t="s">
        <v>23</v>
      </c>
      <c r="D207" s="81">
        <v>44718</v>
      </c>
      <c r="E207" s="84" t="s">
        <v>843</v>
      </c>
      <c r="F207" s="84" t="s">
        <v>381</v>
      </c>
      <c r="G207" s="83">
        <v>55</v>
      </c>
      <c r="H207" s="119">
        <v>32.15</v>
      </c>
      <c r="I207" s="118">
        <v>1768.25</v>
      </c>
      <c r="J207" s="58" t="s">
        <v>13</v>
      </c>
      <c r="K207" s="31" t="s">
        <v>750</v>
      </c>
    </row>
    <row r="208" spans="2:11">
      <c r="B208" s="62" t="s">
        <v>25</v>
      </c>
      <c r="C208" s="61" t="s">
        <v>23</v>
      </c>
      <c r="D208" s="81">
        <v>44718</v>
      </c>
      <c r="E208" s="84" t="s">
        <v>844</v>
      </c>
      <c r="F208" s="84" t="s">
        <v>381</v>
      </c>
      <c r="G208" s="83">
        <v>427</v>
      </c>
      <c r="H208" s="119">
        <v>32.15</v>
      </c>
      <c r="I208" s="118">
        <v>13728.05</v>
      </c>
      <c r="J208" s="58" t="s">
        <v>13</v>
      </c>
      <c r="K208" s="31" t="s">
        <v>751</v>
      </c>
    </row>
    <row r="209" spans="2:11">
      <c r="B209" s="62" t="s">
        <v>25</v>
      </c>
      <c r="C209" s="61" t="s">
        <v>23</v>
      </c>
      <c r="D209" s="81">
        <v>44718</v>
      </c>
      <c r="E209" s="84" t="s">
        <v>845</v>
      </c>
      <c r="F209" s="84" t="s">
        <v>381</v>
      </c>
      <c r="G209" s="83">
        <v>244</v>
      </c>
      <c r="H209" s="119">
        <v>32.15</v>
      </c>
      <c r="I209" s="118">
        <v>7844.5999999999995</v>
      </c>
      <c r="J209" s="58" t="s">
        <v>13</v>
      </c>
      <c r="K209" s="31" t="s">
        <v>752</v>
      </c>
    </row>
    <row r="210" spans="2:11">
      <c r="B210" s="62" t="s">
        <v>25</v>
      </c>
      <c r="C210" s="61" t="s">
        <v>23</v>
      </c>
      <c r="D210" s="81">
        <v>44718</v>
      </c>
      <c r="E210" s="84" t="s">
        <v>846</v>
      </c>
      <c r="F210" s="84" t="s">
        <v>381</v>
      </c>
      <c r="G210" s="83">
        <v>61</v>
      </c>
      <c r="H210" s="119">
        <v>32.200000000000003</v>
      </c>
      <c r="I210" s="118">
        <v>1964.2000000000003</v>
      </c>
      <c r="J210" s="58" t="s">
        <v>13</v>
      </c>
      <c r="K210" s="31" t="s">
        <v>753</v>
      </c>
    </row>
    <row r="211" spans="2:11">
      <c r="B211" s="62" t="s">
        <v>25</v>
      </c>
      <c r="C211" s="61" t="s">
        <v>23</v>
      </c>
      <c r="D211" s="81">
        <v>44718</v>
      </c>
      <c r="E211" s="84" t="s">
        <v>847</v>
      </c>
      <c r="F211" s="84" t="s">
        <v>381</v>
      </c>
      <c r="G211" s="83">
        <v>56</v>
      </c>
      <c r="H211" s="119">
        <v>32.25</v>
      </c>
      <c r="I211" s="118">
        <v>1806</v>
      </c>
      <c r="J211" s="58" t="s">
        <v>13</v>
      </c>
      <c r="K211" s="31" t="s">
        <v>754</v>
      </c>
    </row>
    <row r="212" spans="2:11">
      <c r="B212" s="62" t="s">
        <v>25</v>
      </c>
      <c r="C212" s="61" t="s">
        <v>23</v>
      </c>
      <c r="D212" s="81">
        <v>44718</v>
      </c>
      <c r="E212" s="84" t="s">
        <v>848</v>
      </c>
      <c r="F212" s="84" t="s">
        <v>381</v>
      </c>
      <c r="G212" s="83">
        <v>59</v>
      </c>
      <c r="H212" s="119">
        <v>32.25</v>
      </c>
      <c r="I212" s="118">
        <v>1902.75</v>
      </c>
      <c r="J212" s="58" t="s">
        <v>13</v>
      </c>
      <c r="K212" s="31" t="s">
        <v>755</v>
      </c>
    </row>
    <row r="213" spans="2:11">
      <c r="B213" s="62" t="s">
        <v>25</v>
      </c>
      <c r="C213" s="61" t="s">
        <v>23</v>
      </c>
      <c r="D213" s="81">
        <v>44718</v>
      </c>
      <c r="E213" s="84" t="s">
        <v>723</v>
      </c>
      <c r="F213" s="84" t="s">
        <v>381</v>
      </c>
      <c r="G213" s="83">
        <v>55</v>
      </c>
      <c r="H213" s="119">
        <v>32.25</v>
      </c>
      <c r="I213" s="118">
        <v>1773.75</v>
      </c>
      <c r="J213" s="58" t="s">
        <v>13</v>
      </c>
      <c r="K213" s="31" t="s">
        <v>756</v>
      </c>
    </row>
    <row r="214" spans="2:11">
      <c r="B214" s="62" t="s">
        <v>25</v>
      </c>
      <c r="C214" s="61" t="s">
        <v>23</v>
      </c>
      <c r="D214" s="81">
        <v>44718</v>
      </c>
      <c r="E214" s="84" t="s">
        <v>723</v>
      </c>
      <c r="F214" s="84" t="s">
        <v>381</v>
      </c>
      <c r="G214" s="83">
        <v>59</v>
      </c>
      <c r="H214" s="119">
        <v>32.25</v>
      </c>
      <c r="I214" s="118">
        <v>1902.75</v>
      </c>
      <c r="J214" s="58" t="s">
        <v>13</v>
      </c>
      <c r="K214" s="31" t="s">
        <v>757</v>
      </c>
    </row>
    <row r="215" spans="2:11">
      <c r="B215" s="62" t="s">
        <v>25</v>
      </c>
      <c r="C215" s="61" t="s">
        <v>23</v>
      </c>
      <c r="D215" s="81">
        <v>44718</v>
      </c>
      <c r="E215" s="84" t="s">
        <v>723</v>
      </c>
      <c r="F215" s="84" t="s">
        <v>381</v>
      </c>
      <c r="G215" s="83">
        <v>59</v>
      </c>
      <c r="H215" s="119">
        <v>32.25</v>
      </c>
      <c r="I215" s="118">
        <v>1902.75</v>
      </c>
      <c r="J215" s="58" t="s">
        <v>13</v>
      </c>
      <c r="K215" s="31" t="s">
        <v>758</v>
      </c>
    </row>
    <row r="216" spans="2:11">
      <c r="B216" s="62" t="s">
        <v>25</v>
      </c>
      <c r="C216" s="61" t="s">
        <v>23</v>
      </c>
      <c r="D216" s="81">
        <v>44718</v>
      </c>
      <c r="E216" s="84" t="s">
        <v>723</v>
      </c>
      <c r="F216" s="84" t="s">
        <v>381</v>
      </c>
      <c r="G216" s="83">
        <v>59</v>
      </c>
      <c r="H216" s="119">
        <v>32.25</v>
      </c>
      <c r="I216" s="118">
        <v>1902.75</v>
      </c>
      <c r="J216" s="58" t="s">
        <v>13</v>
      </c>
      <c r="K216" s="31" t="s">
        <v>759</v>
      </c>
    </row>
    <row r="217" spans="2:11">
      <c r="B217" s="62" t="s">
        <v>25</v>
      </c>
      <c r="C217" s="61" t="s">
        <v>23</v>
      </c>
      <c r="D217" s="81">
        <v>44718</v>
      </c>
      <c r="E217" s="84" t="s">
        <v>723</v>
      </c>
      <c r="F217" s="84" t="s">
        <v>381</v>
      </c>
      <c r="G217" s="83">
        <v>59</v>
      </c>
      <c r="H217" s="119">
        <v>32.25</v>
      </c>
      <c r="I217" s="118">
        <v>1902.75</v>
      </c>
      <c r="J217" s="58" t="s">
        <v>13</v>
      </c>
      <c r="K217" s="31" t="s">
        <v>760</v>
      </c>
    </row>
    <row r="218" spans="2:11">
      <c r="B218" s="62" t="s">
        <v>25</v>
      </c>
      <c r="C218" s="61" t="s">
        <v>23</v>
      </c>
      <c r="D218" s="81">
        <v>44718</v>
      </c>
      <c r="E218" s="84" t="s">
        <v>723</v>
      </c>
      <c r="F218" s="84" t="s">
        <v>381</v>
      </c>
      <c r="G218" s="83">
        <v>54</v>
      </c>
      <c r="H218" s="119">
        <v>32.25</v>
      </c>
      <c r="I218" s="118">
        <v>1741.5</v>
      </c>
      <c r="J218" s="58" t="s">
        <v>13</v>
      </c>
      <c r="K218" s="31" t="s">
        <v>761</v>
      </c>
    </row>
    <row r="219" spans="2:11">
      <c r="B219" s="62" t="s">
        <v>25</v>
      </c>
      <c r="C219" s="61" t="s">
        <v>23</v>
      </c>
      <c r="D219" s="81">
        <v>44718</v>
      </c>
      <c r="E219" s="84" t="s">
        <v>723</v>
      </c>
      <c r="F219" s="84" t="s">
        <v>381</v>
      </c>
      <c r="G219" s="83">
        <v>54</v>
      </c>
      <c r="H219" s="119">
        <v>32.25</v>
      </c>
      <c r="I219" s="118">
        <v>1741.5</v>
      </c>
      <c r="J219" s="58" t="s">
        <v>13</v>
      </c>
      <c r="K219" s="31" t="s">
        <v>762</v>
      </c>
    </row>
    <row r="220" spans="2:11">
      <c r="B220" s="62" t="s">
        <v>25</v>
      </c>
      <c r="C220" s="61" t="s">
        <v>23</v>
      </c>
      <c r="D220" s="81">
        <v>44718</v>
      </c>
      <c r="E220" s="84" t="s">
        <v>723</v>
      </c>
      <c r="F220" s="84" t="s">
        <v>381</v>
      </c>
      <c r="G220" s="83">
        <v>54</v>
      </c>
      <c r="H220" s="119">
        <v>32.25</v>
      </c>
      <c r="I220" s="118">
        <v>1741.5</v>
      </c>
      <c r="J220" s="58" t="s">
        <v>13</v>
      </c>
      <c r="K220" s="31" t="s">
        <v>763</v>
      </c>
    </row>
    <row r="221" spans="2:11">
      <c r="B221" s="62" t="s">
        <v>25</v>
      </c>
      <c r="C221" s="61" t="s">
        <v>23</v>
      </c>
      <c r="D221" s="81">
        <v>44718</v>
      </c>
      <c r="E221" s="84" t="s">
        <v>723</v>
      </c>
      <c r="F221" s="84" t="s">
        <v>381</v>
      </c>
      <c r="G221" s="83">
        <v>63</v>
      </c>
      <c r="H221" s="119">
        <v>32.200000000000003</v>
      </c>
      <c r="I221" s="118">
        <v>2028.6000000000001</v>
      </c>
      <c r="J221" s="58" t="s">
        <v>13</v>
      </c>
      <c r="K221" s="31" t="s">
        <v>764</v>
      </c>
    </row>
    <row r="222" spans="2:11">
      <c r="B222" s="62" t="s">
        <v>25</v>
      </c>
      <c r="C222" s="61" t="s">
        <v>23</v>
      </c>
      <c r="D222" s="81">
        <v>44718</v>
      </c>
      <c r="E222" s="84" t="s">
        <v>849</v>
      </c>
      <c r="F222" s="84" t="s">
        <v>381</v>
      </c>
      <c r="G222" s="83">
        <v>58</v>
      </c>
      <c r="H222" s="119">
        <v>32.200000000000003</v>
      </c>
      <c r="I222" s="118">
        <v>1867.6000000000001</v>
      </c>
      <c r="J222" s="58" t="s">
        <v>13</v>
      </c>
      <c r="K222" s="31" t="s">
        <v>765</v>
      </c>
    </row>
    <row r="223" spans="2:11">
      <c r="B223" s="62" t="s">
        <v>25</v>
      </c>
      <c r="C223" s="61" t="s">
        <v>23</v>
      </c>
      <c r="D223" s="81">
        <v>44718</v>
      </c>
      <c r="E223" s="84" t="s">
        <v>850</v>
      </c>
      <c r="F223" s="84" t="s">
        <v>381</v>
      </c>
      <c r="G223" s="83">
        <v>64</v>
      </c>
      <c r="H223" s="119">
        <v>32.200000000000003</v>
      </c>
      <c r="I223" s="118">
        <v>2060.8000000000002</v>
      </c>
      <c r="J223" s="58" t="s">
        <v>13</v>
      </c>
      <c r="K223" s="31" t="s">
        <v>766</v>
      </c>
    </row>
    <row r="224" spans="2:11">
      <c r="B224" s="62" t="s">
        <v>25</v>
      </c>
      <c r="C224" s="61" t="s">
        <v>23</v>
      </c>
      <c r="D224" s="81">
        <v>44718</v>
      </c>
      <c r="E224" s="84" t="s">
        <v>851</v>
      </c>
      <c r="F224" s="84" t="s">
        <v>381</v>
      </c>
      <c r="G224" s="83">
        <v>64</v>
      </c>
      <c r="H224" s="119">
        <v>32.200000000000003</v>
      </c>
      <c r="I224" s="118">
        <v>2060.8000000000002</v>
      </c>
      <c r="J224" s="58" t="s">
        <v>13</v>
      </c>
      <c r="K224" s="31" t="s">
        <v>767</v>
      </c>
    </row>
    <row r="225" spans="2:11">
      <c r="B225" s="62" t="s">
        <v>25</v>
      </c>
      <c r="C225" s="61" t="s">
        <v>23</v>
      </c>
      <c r="D225" s="81">
        <v>44718</v>
      </c>
      <c r="E225" s="84" t="s">
        <v>852</v>
      </c>
      <c r="F225" s="84" t="s">
        <v>381</v>
      </c>
      <c r="G225" s="83">
        <v>64</v>
      </c>
      <c r="H225" s="119">
        <v>32.200000000000003</v>
      </c>
      <c r="I225" s="118">
        <v>2060.8000000000002</v>
      </c>
      <c r="J225" s="58" t="s">
        <v>13</v>
      </c>
      <c r="K225" s="31" t="s">
        <v>768</v>
      </c>
    </row>
    <row r="226" spans="2:11">
      <c r="B226" s="62" t="s">
        <v>25</v>
      </c>
      <c r="C226" s="61" t="s">
        <v>23</v>
      </c>
      <c r="D226" s="81">
        <v>44718</v>
      </c>
      <c r="E226" s="84" t="s">
        <v>853</v>
      </c>
      <c r="F226" s="84" t="s">
        <v>381</v>
      </c>
      <c r="G226" s="83">
        <v>64</v>
      </c>
      <c r="H226" s="119">
        <v>32.200000000000003</v>
      </c>
      <c r="I226" s="118">
        <v>2060.8000000000002</v>
      </c>
      <c r="J226" s="58" t="s">
        <v>13</v>
      </c>
      <c r="K226" s="31" t="s">
        <v>769</v>
      </c>
    </row>
    <row r="227" spans="2:11">
      <c r="B227" s="62" t="s">
        <v>25</v>
      </c>
      <c r="C227" s="61" t="s">
        <v>23</v>
      </c>
      <c r="D227" s="81">
        <v>44718</v>
      </c>
      <c r="E227" s="84" t="s">
        <v>854</v>
      </c>
      <c r="F227" s="84" t="s">
        <v>381</v>
      </c>
      <c r="G227" s="83">
        <v>110</v>
      </c>
      <c r="H227" s="119">
        <v>32.200000000000003</v>
      </c>
      <c r="I227" s="118">
        <v>3542.0000000000005</v>
      </c>
      <c r="J227" s="58" t="s">
        <v>13</v>
      </c>
      <c r="K227" s="31" t="s">
        <v>770</v>
      </c>
    </row>
    <row r="228" spans="2:11">
      <c r="B228" s="62" t="s">
        <v>25</v>
      </c>
      <c r="C228" s="61" t="s">
        <v>23</v>
      </c>
      <c r="D228" s="81">
        <v>44718</v>
      </c>
      <c r="E228" s="84" t="s">
        <v>855</v>
      </c>
      <c r="F228" s="84" t="s">
        <v>381</v>
      </c>
      <c r="G228" s="83">
        <v>300</v>
      </c>
      <c r="H228" s="119">
        <v>32.25</v>
      </c>
      <c r="I228" s="118">
        <v>9675</v>
      </c>
      <c r="J228" s="58" t="s">
        <v>13</v>
      </c>
      <c r="K228" s="31" t="s">
        <v>771</v>
      </c>
    </row>
    <row r="229" spans="2:11">
      <c r="B229" s="62" t="s">
        <v>25</v>
      </c>
      <c r="C229" s="61" t="s">
        <v>23</v>
      </c>
      <c r="D229" s="81">
        <v>44718</v>
      </c>
      <c r="E229" s="84" t="s">
        <v>727</v>
      </c>
      <c r="F229" s="84" t="s">
        <v>381</v>
      </c>
      <c r="G229" s="83">
        <v>52</v>
      </c>
      <c r="H229" s="119">
        <v>32.35</v>
      </c>
      <c r="I229" s="118">
        <v>1682.2</v>
      </c>
      <c r="J229" s="58" t="s">
        <v>13</v>
      </c>
      <c r="K229" s="31" t="s">
        <v>772</v>
      </c>
    </row>
    <row r="230" spans="2:11">
      <c r="B230" s="62" t="s">
        <v>25</v>
      </c>
      <c r="C230" s="61" t="s">
        <v>23</v>
      </c>
      <c r="D230" s="81">
        <v>44718</v>
      </c>
      <c r="E230" s="84" t="s">
        <v>856</v>
      </c>
      <c r="F230" s="84" t="s">
        <v>381</v>
      </c>
      <c r="G230" s="83">
        <v>192</v>
      </c>
      <c r="H230" s="119">
        <v>32.35</v>
      </c>
      <c r="I230" s="118">
        <v>6211.2000000000007</v>
      </c>
      <c r="J230" s="58" t="s">
        <v>13</v>
      </c>
      <c r="K230" s="31" t="s">
        <v>773</v>
      </c>
    </row>
    <row r="231" spans="2:11">
      <c r="B231" s="62" t="s">
        <v>25</v>
      </c>
      <c r="C231" s="61" t="s">
        <v>23</v>
      </c>
      <c r="D231" s="81">
        <v>44718</v>
      </c>
      <c r="E231" s="84" t="s">
        <v>856</v>
      </c>
      <c r="F231" s="84" t="s">
        <v>381</v>
      </c>
      <c r="G231" s="83">
        <v>156</v>
      </c>
      <c r="H231" s="119">
        <v>32.35</v>
      </c>
      <c r="I231" s="118">
        <v>5046.6000000000004</v>
      </c>
      <c r="J231" s="58" t="s">
        <v>13</v>
      </c>
      <c r="K231" s="31" t="s">
        <v>774</v>
      </c>
    </row>
    <row r="232" spans="2:11">
      <c r="B232" s="62" t="s">
        <v>25</v>
      </c>
      <c r="C232" s="61" t="s">
        <v>23</v>
      </c>
      <c r="D232" s="81">
        <v>44718</v>
      </c>
      <c r="E232" s="84" t="s">
        <v>857</v>
      </c>
      <c r="F232" s="84" t="s">
        <v>381</v>
      </c>
      <c r="G232" s="83">
        <v>52</v>
      </c>
      <c r="H232" s="119">
        <v>32.35</v>
      </c>
      <c r="I232" s="118">
        <v>1682.2</v>
      </c>
      <c r="J232" s="58" t="s">
        <v>13</v>
      </c>
      <c r="K232" s="31" t="s">
        <v>775</v>
      </c>
    </row>
    <row r="233" spans="2:11">
      <c r="B233" s="62" t="s">
        <v>25</v>
      </c>
      <c r="C233" s="61" t="s">
        <v>23</v>
      </c>
      <c r="D233" s="81">
        <v>44718</v>
      </c>
      <c r="E233" s="84" t="s">
        <v>857</v>
      </c>
      <c r="F233" s="84" t="s">
        <v>381</v>
      </c>
      <c r="G233" s="83">
        <v>58</v>
      </c>
      <c r="H233" s="119">
        <v>32.35</v>
      </c>
      <c r="I233" s="118">
        <v>1876.3000000000002</v>
      </c>
      <c r="J233" s="58" t="s">
        <v>13</v>
      </c>
      <c r="K233" s="31" t="s">
        <v>776</v>
      </c>
    </row>
    <row r="234" spans="2:11">
      <c r="B234" s="62" t="s">
        <v>25</v>
      </c>
      <c r="C234" s="61" t="s">
        <v>23</v>
      </c>
      <c r="D234" s="81">
        <v>44718</v>
      </c>
      <c r="E234" s="84" t="s">
        <v>858</v>
      </c>
      <c r="F234" s="84" t="s">
        <v>381</v>
      </c>
      <c r="G234" s="83">
        <v>56</v>
      </c>
      <c r="H234" s="119">
        <v>32.35</v>
      </c>
      <c r="I234" s="118">
        <v>1811.6000000000001</v>
      </c>
      <c r="J234" s="58" t="s">
        <v>13</v>
      </c>
      <c r="K234" s="31" t="s">
        <v>777</v>
      </c>
    </row>
    <row r="235" spans="2:11">
      <c r="B235" s="62" t="s">
        <v>25</v>
      </c>
      <c r="C235" s="61" t="s">
        <v>23</v>
      </c>
      <c r="D235" s="81">
        <v>44718</v>
      </c>
      <c r="E235" s="84" t="s">
        <v>859</v>
      </c>
      <c r="F235" s="84" t="s">
        <v>381</v>
      </c>
      <c r="G235" s="83">
        <v>56</v>
      </c>
      <c r="H235" s="119">
        <v>32.299999999999997</v>
      </c>
      <c r="I235" s="118">
        <v>1808.7999999999997</v>
      </c>
      <c r="J235" s="58" t="s">
        <v>13</v>
      </c>
      <c r="K235" s="31" t="s">
        <v>778</v>
      </c>
    </row>
    <row r="236" spans="2:11">
      <c r="B236" s="62" t="s">
        <v>25</v>
      </c>
      <c r="C236" s="61" t="s">
        <v>23</v>
      </c>
      <c r="D236" s="81">
        <v>44718</v>
      </c>
      <c r="E236" s="84" t="s">
        <v>860</v>
      </c>
      <c r="F236" s="84" t="s">
        <v>381</v>
      </c>
      <c r="G236" s="83">
        <v>56</v>
      </c>
      <c r="H236" s="119">
        <v>32.299999999999997</v>
      </c>
      <c r="I236" s="118">
        <v>1808.7999999999997</v>
      </c>
      <c r="J236" s="58" t="s">
        <v>13</v>
      </c>
      <c r="K236" s="31" t="s">
        <v>779</v>
      </c>
    </row>
    <row r="237" spans="2:11">
      <c r="B237" s="62" t="s">
        <v>25</v>
      </c>
      <c r="C237" s="61" t="s">
        <v>23</v>
      </c>
      <c r="D237" s="81">
        <v>44718</v>
      </c>
      <c r="E237" s="84" t="s">
        <v>861</v>
      </c>
      <c r="F237" s="84" t="s">
        <v>381</v>
      </c>
      <c r="G237" s="83">
        <v>50</v>
      </c>
      <c r="H237" s="119">
        <v>32.299999999999997</v>
      </c>
      <c r="I237" s="118">
        <v>1614.9999999999998</v>
      </c>
      <c r="J237" s="58" t="s">
        <v>13</v>
      </c>
      <c r="K237" s="31" t="s">
        <v>780</v>
      </c>
    </row>
    <row r="238" spans="2:11">
      <c r="B238" s="62" t="s">
        <v>25</v>
      </c>
      <c r="C238" s="61" t="s">
        <v>23</v>
      </c>
      <c r="D238" s="81">
        <v>44718</v>
      </c>
      <c r="E238" s="84" t="s">
        <v>862</v>
      </c>
      <c r="F238" s="84" t="s">
        <v>381</v>
      </c>
      <c r="G238" s="83">
        <v>56</v>
      </c>
      <c r="H238" s="119">
        <v>32.299999999999997</v>
      </c>
      <c r="I238" s="118">
        <v>1808.7999999999997</v>
      </c>
      <c r="J238" s="58" t="s">
        <v>13</v>
      </c>
      <c r="K238" s="31" t="s">
        <v>781</v>
      </c>
    </row>
    <row r="239" spans="2:11">
      <c r="B239" s="62" t="s">
        <v>25</v>
      </c>
      <c r="C239" s="61" t="s">
        <v>23</v>
      </c>
      <c r="D239" s="81">
        <v>44718</v>
      </c>
      <c r="E239" s="84" t="s">
        <v>863</v>
      </c>
      <c r="F239" s="84" t="s">
        <v>381</v>
      </c>
      <c r="G239" s="83">
        <v>61</v>
      </c>
      <c r="H239" s="119">
        <v>32.299999999999997</v>
      </c>
      <c r="I239" s="118">
        <v>1970.2999999999997</v>
      </c>
      <c r="J239" s="58" t="s">
        <v>13</v>
      </c>
      <c r="K239" s="31" t="s">
        <v>782</v>
      </c>
    </row>
    <row r="240" spans="2:11">
      <c r="B240" s="62" t="s">
        <v>25</v>
      </c>
      <c r="C240" s="61" t="s">
        <v>23</v>
      </c>
      <c r="D240" s="81">
        <v>44718</v>
      </c>
      <c r="E240" s="84" t="s">
        <v>863</v>
      </c>
      <c r="F240" s="84" t="s">
        <v>381</v>
      </c>
      <c r="G240" s="83">
        <v>56</v>
      </c>
      <c r="H240" s="119">
        <v>32.299999999999997</v>
      </c>
      <c r="I240" s="118">
        <v>1808.7999999999997</v>
      </c>
      <c r="J240" s="58" t="s">
        <v>13</v>
      </c>
      <c r="K240" s="31" t="s">
        <v>783</v>
      </c>
    </row>
    <row r="241" spans="2:11">
      <c r="B241" s="62" t="s">
        <v>25</v>
      </c>
      <c r="C241" s="61" t="s">
        <v>23</v>
      </c>
      <c r="D241" s="81">
        <v>44718</v>
      </c>
      <c r="E241" s="84" t="s">
        <v>864</v>
      </c>
      <c r="F241" s="84" t="s">
        <v>381</v>
      </c>
      <c r="G241" s="83">
        <v>49</v>
      </c>
      <c r="H241" s="119">
        <v>32.299999999999997</v>
      </c>
      <c r="I241" s="118">
        <v>1582.6999999999998</v>
      </c>
      <c r="J241" s="58" t="s">
        <v>13</v>
      </c>
      <c r="K241" s="31" t="s">
        <v>784</v>
      </c>
    </row>
    <row r="242" spans="2:11">
      <c r="B242" s="62" t="s">
        <v>25</v>
      </c>
      <c r="C242" s="61" t="s">
        <v>23</v>
      </c>
      <c r="D242" s="81">
        <v>44718</v>
      </c>
      <c r="E242" s="84" t="s">
        <v>865</v>
      </c>
      <c r="F242" s="84" t="s">
        <v>381</v>
      </c>
      <c r="G242" s="83">
        <v>51</v>
      </c>
      <c r="H242" s="119">
        <v>32.299999999999997</v>
      </c>
      <c r="I242" s="118">
        <v>1647.3</v>
      </c>
      <c r="J242" s="58" t="s">
        <v>13</v>
      </c>
      <c r="K242" s="31" t="s">
        <v>785</v>
      </c>
    </row>
    <row r="243" spans="2:11">
      <c r="B243" s="62" t="s">
        <v>25</v>
      </c>
      <c r="C243" s="61" t="s">
        <v>23</v>
      </c>
      <c r="D243" s="81">
        <v>44718</v>
      </c>
      <c r="E243" s="84" t="s">
        <v>865</v>
      </c>
      <c r="F243" s="84" t="s">
        <v>381</v>
      </c>
      <c r="G243" s="83">
        <v>102</v>
      </c>
      <c r="H243" s="119">
        <v>32.299999999999997</v>
      </c>
      <c r="I243" s="118">
        <v>3294.6</v>
      </c>
      <c r="J243" s="58" t="s">
        <v>13</v>
      </c>
      <c r="K243" s="31" t="s">
        <v>786</v>
      </c>
    </row>
    <row r="244" spans="2:11">
      <c r="B244" s="62" t="s">
        <v>25</v>
      </c>
      <c r="C244" s="61" t="s">
        <v>23</v>
      </c>
      <c r="D244" s="81">
        <v>44718</v>
      </c>
      <c r="E244" s="84" t="s">
        <v>865</v>
      </c>
      <c r="F244" s="84" t="s">
        <v>381</v>
      </c>
      <c r="G244" s="83">
        <v>51</v>
      </c>
      <c r="H244" s="119">
        <v>32.299999999999997</v>
      </c>
      <c r="I244" s="118">
        <v>1647.3</v>
      </c>
      <c r="J244" s="58" t="s">
        <v>13</v>
      </c>
      <c r="K244" s="31" t="s">
        <v>787</v>
      </c>
    </row>
    <row r="245" spans="2:11">
      <c r="B245" s="62" t="s">
        <v>25</v>
      </c>
      <c r="C245" s="61" t="s">
        <v>23</v>
      </c>
      <c r="D245" s="81">
        <v>44718</v>
      </c>
      <c r="E245" s="84" t="s">
        <v>865</v>
      </c>
      <c r="F245" s="84" t="s">
        <v>381</v>
      </c>
      <c r="G245" s="83">
        <v>49</v>
      </c>
      <c r="H245" s="119">
        <v>32.299999999999997</v>
      </c>
      <c r="I245" s="118">
        <v>1582.6999999999998</v>
      </c>
      <c r="J245" s="58" t="s">
        <v>13</v>
      </c>
      <c r="K245" s="31" t="s">
        <v>788</v>
      </c>
    </row>
    <row r="246" spans="2:11">
      <c r="B246" s="62" t="s">
        <v>25</v>
      </c>
      <c r="C246" s="61" t="s">
        <v>23</v>
      </c>
      <c r="D246" s="81">
        <v>44718</v>
      </c>
      <c r="E246" s="84" t="s">
        <v>865</v>
      </c>
      <c r="F246" s="84" t="s">
        <v>381</v>
      </c>
      <c r="G246" s="83">
        <v>51</v>
      </c>
      <c r="H246" s="119">
        <v>32.299999999999997</v>
      </c>
      <c r="I246" s="118">
        <v>1647.3</v>
      </c>
      <c r="J246" s="58" t="s">
        <v>13</v>
      </c>
      <c r="K246" s="31" t="s">
        <v>789</v>
      </c>
    </row>
    <row r="247" spans="2:11">
      <c r="B247" s="62" t="s">
        <v>25</v>
      </c>
      <c r="C247" s="61" t="s">
        <v>23</v>
      </c>
      <c r="D247" s="81">
        <v>44718</v>
      </c>
      <c r="E247" s="84" t="s">
        <v>865</v>
      </c>
      <c r="F247" s="84" t="s">
        <v>381</v>
      </c>
      <c r="G247" s="83">
        <v>51</v>
      </c>
      <c r="H247" s="119">
        <v>32.299999999999997</v>
      </c>
      <c r="I247" s="118">
        <v>1647.3</v>
      </c>
      <c r="J247" s="58" t="s">
        <v>13</v>
      </c>
      <c r="K247" s="31" t="s">
        <v>790</v>
      </c>
    </row>
    <row r="248" spans="2:11">
      <c r="B248" s="62" t="s">
        <v>25</v>
      </c>
      <c r="C248" s="61" t="s">
        <v>23</v>
      </c>
      <c r="D248" s="81">
        <v>44718</v>
      </c>
      <c r="E248" s="84" t="s">
        <v>865</v>
      </c>
      <c r="F248" s="84" t="s">
        <v>381</v>
      </c>
      <c r="G248" s="83">
        <v>53</v>
      </c>
      <c r="H248" s="119">
        <v>32.25</v>
      </c>
      <c r="I248" s="118">
        <v>1709.25</v>
      </c>
      <c r="J248" s="58" t="s">
        <v>13</v>
      </c>
      <c r="K248" s="31" t="s">
        <v>791</v>
      </c>
    </row>
    <row r="249" spans="2:11">
      <c r="B249" s="62" t="s">
        <v>25</v>
      </c>
      <c r="C249" s="61" t="s">
        <v>23</v>
      </c>
      <c r="D249" s="81">
        <v>44718</v>
      </c>
      <c r="E249" s="84" t="s">
        <v>866</v>
      </c>
      <c r="F249" s="84" t="s">
        <v>381</v>
      </c>
      <c r="G249" s="83">
        <v>35</v>
      </c>
      <c r="H249" s="119">
        <v>32.200000000000003</v>
      </c>
      <c r="I249" s="118">
        <v>1127</v>
      </c>
      <c r="J249" s="58" t="s">
        <v>13</v>
      </c>
      <c r="K249" s="31" t="s">
        <v>792</v>
      </c>
    </row>
    <row r="250" spans="2:11">
      <c r="B250" s="62" t="s">
        <v>25</v>
      </c>
      <c r="C250" s="61" t="s">
        <v>23</v>
      </c>
      <c r="D250" s="81">
        <v>44718</v>
      </c>
      <c r="E250" s="84" t="s">
        <v>867</v>
      </c>
      <c r="F250" s="84" t="s">
        <v>381</v>
      </c>
      <c r="G250" s="83">
        <v>215</v>
      </c>
      <c r="H250" s="119">
        <v>32.299999999999997</v>
      </c>
      <c r="I250" s="118">
        <v>6944.4999999999991</v>
      </c>
      <c r="J250" s="58" t="s">
        <v>13</v>
      </c>
      <c r="K250" s="31" t="s">
        <v>793</v>
      </c>
    </row>
    <row r="251" spans="2:11">
      <c r="B251" s="62" t="s">
        <v>25</v>
      </c>
      <c r="C251" s="61" t="s">
        <v>23</v>
      </c>
      <c r="D251" s="81">
        <v>44718</v>
      </c>
      <c r="E251" s="84" t="s">
        <v>867</v>
      </c>
      <c r="F251" s="84" t="s">
        <v>381</v>
      </c>
      <c r="G251" s="83">
        <v>500</v>
      </c>
      <c r="H251" s="119">
        <v>32.299999999999997</v>
      </c>
      <c r="I251" s="118">
        <v>16149.999999999998</v>
      </c>
      <c r="J251" s="58" t="s">
        <v>13</v>
      </c>
      <c r="K251" s="31" t="s">
        <v>794</v>
      </c>
    </row>
    <row r="252" spans="2:11">
      <c r="B252" s="62" t="s">
        <v>25</v>
      </c>
      <c r="C252" s="61" t="s">
        <v>23</v>
      </c>
      <c r="D252" s="81">
        <v>44718</v>
      </c>
      <c r="E252" s="84" t="s">
        <v>867</v>
      </c>
      <c r="F252" s="84" t="s">
        <v>381</v>
      </c>
      <c r="G252" s="83">
        <v>500</v>
      </c>
      <c r="H252" s="119">
        <v>32.299999999999997</v>
      </c>
      <c r="I252" s="118">
        <v>16149.999999999998</v>
      </c>
      <c r="J252" s="58" t="s">
        <v>13</v>
      </c>
      <c r="K252" s="31" t="s">
        <v>795</v>
      </c>
    </row>
    <row r="253" spans="2:11">
      <c r="B253" s="62" t="s">
        <v>25</v>
      </c>
      <c r="C253" s="61" t="s">
        <v>23</v>
      </c>
      <c r="D253" s="81">
        <v>44718</v>
      </c>
      <c r="E253" s="84" t="s">
        <v>867</v>
      </c>
      <c r="F253" s="84" t="s">
        <v>381</v>
      </c>
      <c r="G253" s="83">
        <v>250</v>
      </c>
      <c r="H253" s="119">
        <v>32.299999999999997</v>
      </c>
      <c r="I253" s="118">
        <v>8074.9999999999991</v>
      </c>
      <c r="J253" s="58" t="s">
        <v>13</v>
      </c>
      <c r="K253" s="31" t="s">
        <v>796</v>
      </c>
    </row>
    <row r="254" spans="2:11">
      <c r="B254" s="62" t="s">
        <v>25</v>
      </c>
      <c r="C254" s="61" t="s">
        <v>23</v>
      </c>
      <c r="D254" s="81">
        <v>44718</v>
      </c>
      <c r="E254" s="84" t="s">
        <v>867</v>
      </c>
      <c r="F254" s="84" t="s">
        <v>381</v>
      </c>
      <c r="G254" s="83">
        <v>250</v>
      </c>
      <c r="H254" s="119">
        <v>32.299999999999997</v>
      </c>
      <c r="I254" s="118">
        <v>8074.9999999999991</v>
      </c>
      <c r="J254" s="58" t="s">
        <v>13</v>
      </c>
      <c r="K254" s="31" t="s">
        <v>797</v>
      </c>
    </row>
    <row r="255" spans="2:11">
      <c r="B255" s="62" t="s">
        <v>25</v>
      </c>
      <c r="C255" s="61" t="s">
        <v>23</v>
      </c>
      <c r="D255" s="81">
        <v>44718</v>
      </c>
      <c r="E255" s="84" t="s">
        <v>867</v>
      </c>
      <c r="F255" s="84" t="s">
        <v>381</v>
      </c>
      <c r="G255" s="83">
        <v>250</v>
      </c>
      <c r="H255" s="119">
        <v>32.299999999999997</v>
      </c>
      <c r="I255" s="118">
        <v>8074.9999999999991</v>
      </c>
      <c r="J255" s="58" t="s">
        <v>13</v>
      </c>
      <c r="K255" s="31" t="s">
        <v>798</v>
      </c>
    </row>
    <row r="256" spans="2:11">
      <c r="B256" s="62" t="s">
        <v>25</v>
      </c>
      <c r="C256" s="61" t="s">
        <v>23</v>
      </c>
      <c r="D256" s="81">
        <v>44718</v>
      </c>
      <c r="E256" s="84" t="s">
        <v>867</v>
      </c>
      <c r="F256" s="84" t="s">
        <v>381</v>
      </c>
      <c r="G256" s="83">
        <v>81</v>
      </c>
      <c r="H256" s="119">
        <v>32.299999999999997</v>
      </c>
      <c r="I256" s="118">
        <v>2616.2999999999997</v>
      </c>
      <c r="J256" s="58" t="s">
        <v>13</v>
      </c>
      <c r="K256" s="31" t="s">
        <v>799</v>
      </c>
    </row>
    <row r="257" spans="2:11">
      <c r="B257" s="62" t="s">
        <v>25</v>
      </c>
      <c r="C257" s="61" t="s">
        <v>23</v>
      </c>
      <c r="D257" s="81">
        <v>44718</v>
      </c>
      <c r="E257" s="84" t="s">
        <v>867</v>
      </c>
      <c r="F257" s="84" t="s">
        <v>381</v>
      </c>
      <c r="G257" s="83">
        <v>55</v>
      </c>
      <c r="H257" s="119">
        <v>32.299999999999997</v>
      </c>
      <c r="I257" s="118">
        <v>1776.4999999999998</v>
      </c>
      <c r="J257" s="58" t="s">
        <v>13</v>
      </c>
      <c r="K257" s="31" t="s">
        <v>800</v>
      </c>
    </row>
    <row r="258" spans="2:11">
      <c r="B258" s="62" t="s">
        <v>25</v>
      </c>
      <c r="C258" s="61" t="s">
        <v>23</v>
      </c>
      <c r="D258" s="81">
        <v>44718</v>
      </c>
      <c r="E258" s="84" t="s">
        <v>867</v>
      </c>
      <c r="F258" s="84" t="s">
        <v>381</v>
      </c>
      <c r="G258" s="83">
        <v>24</v>
      </c>
      <c r="H258" s="119">
        <v>32.200000000000003</v>
      </c>
      <c r="I258" s="118">
        <v>772.80000000000007</v>
      </c>
      <c r="J258" s="58" t="s">
        <v>13</v>
      </c>
      <c r="K258" s="31" t="s">
        <v>801</v>
      </c>
    </row>
    <row r="259" spans="2:11">
      <c r="B259" s="62" t="s">
        <v>25</v>
      </c>
      <c r="C259" s="61" t="s">
        <v>23</v>
      </c>
      <c r="D259" s="81">
        <v>44718</v>
      </c>
      <c r="E259" s="84" t="s">
        <v>867</v>
      </c>
      <c r="F259" s="84" t="s">
        <v>381</v>
      </c>
      <c r="G259" s="83">
        <v>69</v>
      </c>
      <c r="H259" s="119">
        <v>32.25</v>
      </c>
      <c r="I259" s="118">
        <v>2225.25</v>
      </c>
      <c r="J259" s="58" t="s">
        <v>13</v>
      </c>
      <c r="K259" s="31" t="s">
        <v>802</v>
      </c>
    </row>
    <row r="260" spans="2:11">
      <c r="B260" s="62" t="s">
        <v>25</v>
      </c>
      <c r="C260" s="61" t="s">
        <v>23</v>
      </c>
      <c r="D260" s="81">
        <v>44718</v>
      </c>
      <c r="E260" s="84" t="s">
        <v>867</v>
      </c>
      <c r="F260" s="84" t="s">
        <v>381</v>
      </c>
      <c r="G260" s="83">
        <v>48</v>
      </c>
      <c r="H260" s="119">
        <v>32.200000000000003</v>
      </c>
      <c r="I260" s="118">
        <v>1545.6000000000001</v>
      </c>
      <c r="J260" s="58" t="s">
        <v>13</v>
      </c>
      <c r="K260" s="31" t="s">
        <v>803</v>
      </c>
    </row>
    <row r="261" spans="2:11">
      <c r="B261" s="62" t="s">
        <v>25</v>
      </c>
      <c r="C261" s="61" t="s">
        <v>23</v>
      </c>
      <c r="D261" s="81">
        <v>44718</v>
      </c>
      <c r="E261" s="84" t="s">
        <v>867</v>
      </c>
      <c r="F261" s="84" t="s">
        <v>381</v>
      </c>
      <c r="G261" s="83">
        <v>59</v>
      </c>
      <c r="H261" s="119">
        <v>32.200000000000003</v>
      </c>
      <c r="I261" s="118">
        <v>1899.8000000000002</v>
      </c>
      <c r="J261" s="58" t="s">
        <v>13</v>
      </c>
      <c r="K261" s="31" t="s">
        <v>804</v>
      </c>
    </row>
    <row r="262" spans="2:11">
      <c r="B262" s="62" t="s">
        <v>25</v>
      </c>
      <c r="C262" s="61" t="s">
        <v>23</v>
      </c>
      <c r="D262" s="81">
        <v>44718</v>
      </c>
      <c r="E262" s="84" t="s">
        <v>868</v>
      </c>
      <c r="F262" s="84" t="s">
        <v>381</v>
      </c>
      <c r="G262" s="83">
        <v>1116</v>
      </c>
      <c r="H262" s="119">
        <v>32.200000000000003</v>
      </c>
      <c r="I262" s="118">
        <v>35935.200000000004</v>
      </c>
      <c r="J262" s="58" t="s">
        <v>13</v>
      </c>
      <c r="K262" s="31" t="s">
        <v>805</v>
      </c>
    </row>
    <row r="263" spans="2:11">
      <c r="B263" s="62" t="s">
        <v>25</v>
      </c>
      <c r="C263" s="61" t="s">
        <v>23</v>
      </c>
      <c r="D263" s="81">
        <v>44718</v>
      </c>
      <c r="E263" s="84" t="s">
        <v>868</v>
      </c>
      <c r="F263" s="84" t="s">
        <v>381</v>
      </c>
      <c r="G263" s="83">
        <v>62</v>
      </c>
      <c r="H263" s="119">
        <v>32.200000000000003</v>
      </c>
      <c r="I263" s="118">
        <v>1996.4</v>
      </c>
      <c r="J263" s="58" t="s">
        <v>13</v>
      </c>
      <c r="K263" s="31" t="s">
        <v>806</v>
      </c>
    </row>
    <row r="264" spans="2:11">
      <c r="B264" s="62" t="s">
        <v>25</v>
      </c>
      <c r="C264" s="61" t="s">
        <v>23</v>
      </c>
      <c r="D264" s="81">
        <v>44718</v>
      </c>
      <c r="E264" s="84" t="s">
        <v>868</v>
      </c>
      <c r="F264" s="84" t="s">
        <v>381</v>
      </c>
      <c r="G264" s="83">
        <v>53</v>
      </c>
      <c r="H264" s="119">
        <v>32.200000000000003</v>
      </c>
      <c r="I264" s="118">
        <v>1706.6000000000001</v>
      </c>
      <c r="J264" s="58" t="s">
        <v>13</v>
      </c>
      <c r="K264" s="31" t="s">
        <v>807</v>
      </c>
    </row>
    <row r="265" spans="2:11">
      <c r="B265" s="62" t="s">
        <v>25</v>
      </c>
      <c r="C265" s="61" t="s">
        <v>23</v>
      </c>
      <c r="D265" s="81">
        <v>44718</v>
      </c>
      <c r="E265" s="84" t="s">
        <v>868</v>
      </c>
      <c r="F265" s="84" t="s">
        <v>381</v>
      </c>
      <c r="G265" s="83">
        <v>53</v>
      </c>
      <c r="H265" s="119">
        <v>32.200000000000003</v>
      </c>
      <c r="I265" s="118">
        <v>1706.6000000000001</v>
      </c>
      <c r="J265" s="58" t="s">
        <v>13</v>
      </c>
      <c r="K265" s="31" t="s">
        <v>808</v>
      </c>
    </row>
    <row r="266" spans="2:11">
      <c r="B266" s="62" t="s">
        <v>25</v>
      </c>
      <c r="C266" s="61" t="s">
        <v>23</v>
      </c>
      <c r="D266" s="81">
        <v>44718</v>
      </c>
      <c r="E266" s="84" t="s">
        <v>868</v>
      </c>
      <c r="F266" s="84" t="s">
        <v>381</v>
      </c>
      <c r="G266" s="83">
        <v>53</v>
      </c>
      <c r="H266" s="119">
        <v>32.200000000000003</v>
      </c>
      <c r="I266" s="118">
        <v>1706.6000000000001</v>
      </c>
      <c r="J266" s="58" t="s">
        <v>13</v>
      </c>
      <c r="K266" s="31" t="s">
        <v>809</v>
      </c>
    </row>
    <row r="267" spans="2:11">
      <c r="B267" s="62" t="s">
        <v>25</v>
      </c>
      <c r="C267" s="61" t="s">
        <v>23</v>
      </c>
      <c r="D267" s="81">
        <v>44718</v>
      </c>
      <c r="E267" s="84" t="s">
        <v>868</v>
      </c>
      <c r="F267" s="84" t="s">
        <v>381</v>
      </c>
      <c r="G267" s="83">
        <v>53</v>
      </c>
      <c r="H267" s="119">
        <v>32.200000000000003</v>
      </c>
      <c r="I267" s="118">
        <v>1706.6000000000001</v>
      </c>
      <c r="J267" s="58" t="s">
        <v>13</v>
      </c>
      <c r="K267" s="31" t="s">
        <v>810</v>
      </c>
    </row>
    <row r="268" spans="2:11">
      <c r="B268" s="62" t="s">
        <v>25</v>
      </c>
      <c r="C268" s="61" t="s">
        <v>23</v>
      </c>
      <c r="D268" s="81">
        <v>44718</v>
      </c>
      <c r="E268" s="84" t="s">
        <v>869</v>
      </c>
      <c r="F268" s="84" t="s">
        <v>381</v>
      </c>
      <c r="G268" s="83">
        <v>53</v>
      </c>
      <c r="H268" s="119">
        <v>32.25</v>
      </c>
      <c r="I268" s="118">
        <v>1709.25</v>
      </c>
      <c r="J268" s="58" t="s">
        <v>13</v>
      </c>
      <c r="K268" s="31" t="s">
        <v>811</v>
      </c>
    </row>
    <row r="269" spans="2:11">
      <c r="B269" s="62" t="s">
        <v>25</v>
      </c>
      <c r="C269" s="61" t="s">
        <v>23</v>
      </c>
      <c r="D269" s="81">
        <v>44718</v>
      </c>
      <c r="E269" s="84" t="s">
        <v>870</v>
      </c>
      <c r="F269" s="84" t="s">
        <v>381</v>
      </c>
      <c r="G269" s="83">
        <v>53</v>
      </c>
      <c r="H269" s="119">
        <v>32.25</v>
      </c>
      <c r="I269" s="118">
        <v>1709.25</v>
      </c>
      <c r="J269" s="58" t="s">
        <v>13</v>
      </c>
      <c r="K269" s="31" t="s">
        <v>812</v>
      </c>
    </row>
    <row r="270" spans="2:11">
      <c r="B270" s="62" t="s">
        <v>25</v>
      </c>
      <c r="C270" s="61" t="s">
        <v>23</v>
      </c>
      <c r="D270" s="81">
        <v>44718</v>
      </c>
      <c r="E270" s="84" t="s">
        <v>870</v>
      </c>
      <c r="F270" s="84" t="s">
        <v>381</v>
      </c>
      <c r="G270" s="83">
        <v>30</v>
      </c>
      <c r="H270" s="119">
        <v>32.25</v>
      </c>
      <c r="I270" s="118">
        <v>967.5</v>
      </c>
      <c r="J270" s="58" t="s">
        <v>13</v>
      </c>
      <c r="K270" s="31" t="s">
        <v>813</v>
      </c>
    </row>
    <row r="271" spans="2:11">
      <c r="B271" s="62" t="s">
        <v>25</v>
      </c>
      <c r="C271" s="61" t="s">
        <v>23</v>
      </c>
      <c r="D271" s="81">
        <v>44718</v>
      </c>
      <c r="E271" s="84" t="s">
        <v>870</v>
      </c>
      <c r="F271" s="84" t="s">
        <v>381</v>
      </c>
      <c r="G271" s="83">
        <v>97</v>
      </c>
      <c r="H271" s="119">
        <v>32.299999999999997</v>
      </c>
      <c r="I271" s="118">
        <v>3133.1</v>
      </c>
      <c r="J271" s="58" t="s">
        <v>13</v>
      </c>
      <c r="K271" s="31" t="s">
        <v>814</v>
      </c>
    </row>
    <row r="272" spans="2:11">
      <c r="B272" s="62" t="s">
        <v>25</v>
      </c>
      <c r="C272" s="61" t="s">
        <v>23</v>
      </c>
      <c r="D272" s="81">
        <v>44718</v>
      </c>
      <c r="E272" s="84" t="s">
        <v>871</v>
      </c>
      <c r="F272" s="84" t="s">
        <v>381</v>
      </c>
      <c r="G272" s="83">
        <v>60</v>
      </c>
      <c r="H272" s="119">
        <v>32.200000000000003</v>
      </c>
      <c r="I272" s="118">
        <v>1932.0000000000002</v>
      </c>
      <c r="J272" s="58" t="s">
        <v>13</v>
      </c>
      <c r="K272" s="31" t="s">
        <v>815</v>
      </c>
    </row>
    <row r="273" spans="2:11">
      <c r="B273" s="62" t="s">
        <v>25</v>
      </c>
      <c r="C273" s="61" t="s">
        <v>23</v>
      </c>
      <c r="D273" s="81">
        <v>44718</v>
      </c>
      <c r="E273" s="84" t="s">
        <v>871</v>
      </c>
      <c r="F273" s="84" t="s">
        <v>381</v>
      </c>
      <c r="G273" s="83">
        <v>60</v>
      </c>
      <c r="H273" s="119">
        <v>32.200000000000003</v>
      </c>
      <c r="I273" s="118">
        <v>1932.0000000000002</v>
      </c>
      <c r="J273" s="58" t="s">
        <v>13</v>
      </c>
      <c r="K273" s="31" t="s">
        <v>816</v>
      </c>
    </row>
    <row r="274" spans="2:11">
      <c r="B274" s="62" t="s">
        <v>25</v>
      </c>
      <c r="C274" s="61" t="s">
        <v>23</v>
      </c>
      <c r="D274" s="81">
        <v>44718</v>
      </c>
      <c r="E274" s="84" t="s">
        <v>871</v>
      </c>
      <c r="F274" s="84" t="s">
        <v>381</v>
      </c>
      <c r="G274" s="83">
        <v>60</v>
      </c>
      <c r="H274" s="119">
        <v>32.200000000000003</v>
      </c>
      <c r="I274" s="118">
        <v>1932.0000000000002</v>
      </c>
      <c r="J274" s="58" t="s">
        <v>13</v>
      </c>
      <c r="K274" s="31" t="s">
        <v>817</v>
      </c>
    </row>
    <row r="275" spans="2:11">
      <c r="B275" s="62" t="s">
        <v>25</v>
      </c>
      <c r="C275" s="61" t="s">
        <v>23</v>
      </c>
      <c r="D275" s="81">
        <v>44718</v>
      </c>
      <c r="E275" s="84" t="s">
        <v>871</v>
      </c>
      <c r="F275" s="84" t="s">
        <v>381</v>
      </c>
      <c r="G275" s="83">
        <v>60</v>
      </c>
      <c r="H275" s="119">
        <v>32.200000000000003</v>
      </c>
      <c r="I275" s="118">
        <v>1932.0000000000002</v>
      </c>
      <c r="J275" s="58" t="s">
        <v>13</v>
      </c>
      <c r="K275" s="31" t="s">
        <v>818</v>
      </c>
    </row>
    <row r="276" spans="2:11">
      <c r="B276" s="62" t="s">
        <v>25</v>
      </c>
      <c r="C276" s="61" t="s">
        <v>23</v>
      </c>
      <c r="D276" s="81">
        <v>44718</v>
      </c>
      <c r="E276" s="84" t="s">
        <v>871</v>
      </c>
      <c r="F276" s="84" t="s">
        <v>381</v>
      </c>
      <c r="G276" s="83">
        <v>55</v>
      </c>
      <c r="H276" s="119">
        <v>32.200000000000003</v>
      </c>
      <c r="I276" s="118">
        <v>1771.0000000000002</v>
      </c>
      <c r="J276" s="58" t="s">
        <v>13</v>
      </c>
      <c r="K276" s="31" t="s">
        <v>819</v>
      </c>
    </row>
    <row r="277" spans="2:11">
      <c r="B277" s="62" t="s">
        <v>25</v>
      </c>
      <c r="C277" s="61" t="s">
        <v>23</v>
      </c>
      <c r="D277" s="81">
        <v>44718</v>
      </c>
      <c r="E277" s="84" t="s">
        <v>871</v>
      </c>
      <c r="F277" s="84" t="s">
        <v>381</v>
      </c>
      <c r="G277" s="83">
        <v>60</v>
      </c>
      <c r="H277" s="119">
        <v>32.200000000000003</v>
      </c>
      <c r="I277" s="118">
        <v>1932.0000000000002</v>
      </c>
      <c r="J277" s="58" t="s">
        <v>13</v>
      </c>
      <c r="K277" s="31" t="s">
        <v>820</v>
      </c>
    </row>
    <row r="278" spans="2:11">
      <c r="B278" s="62" t="s">
        <v>25</v>
      </c>
      <c r="C278" s="61" t="s">
        <v>23</v>
      </c>
      <c r="D278" s="81">
        <v>44718</v>
      </c>
      <c r="E278" s="84" t="s">
        <v>871</v>
      </c>
      <c r="F278" s="84" t="s">
        <v>381</v>
      </c>
      <c r="G278" s="83">
        <v>60</v>
      </c>
      <c r="H278" s="119">
        <v>32.200000000000003</v>
      </c>
      <c r="I278" s="118">
        <v>1932.0000000000002</v>
      </c>
      <c r="J278" s="58" t="s">
        <v>13</v>
      </c>
      <c r="K278" s="31" t="s">
        <v>821</v>
      </c>
    </row>
    <row r="279" spans="2:11">
      <c r="B279" s="62" t="s">
        <v>25</v>
      </c>
      <c r="C279" s="61" t="s">
        <v>23</v>
      </c>
      <c r="D279" s="81">
        <v>44718</v>
      </c>
      <c r="E279" s="84" t="s">
        <v>871</v>
      </c>
      <c r="F279" s="84" t="s">
        <v>381</v>
      </c>
      <c r="G279" s="83">
        <v>60</v>
      </c>
      <c r="H279" s="119">
        <v>32.200000000000003</v>
      </c>
      <c r="I279" s="118">
        <v>1932.0000000000002</v>
      </c>
      <c r="J279" s="58" t="s">
        <v>13</v>
      </c>
      <c r="K279" s="31" t="s">
        <v>822</v>
      </c>
    </row>
    <row r="280" spans="2:11">
      <c r="B280" s="62" t="s">
        <v>25</v>
      </c>
      <c r="C280" s="61" t="s">
        <v>23</v>
      </c>
      <c r="D280" s="81">
        <v>44718</v>
      </c>
      <c r="E280" s="84" t="s">
        <v>871</v>
      </c>
      <c r="F280" s="84" t="s">
        <v>381</v>
      </c>
      <c r="G280" s="83">
        <v>60</v>
      </c>
      <c r="H280" s="119">
        <v>32.200000000000003</v>
      </c>
      <c r="I280" s="118">
        <v>1932.0000000000002</v>
      </c>
      <c r="J280" s="58" t="s">
        <v>13</v>
      </c>
      <c r="K280" s="31" t="s">
        <v>823</v>
      </c>
    </row>
    <row r="281" spans="2:11">
      <c r="B281" s="62" t="s">
        <v>25</v>
      </c>
      <c r="C281" s="61" t="s">
        <v>23</v>
      </c>
      <c r="D281" s="81">
        <v>44718</v>
      </c>
      <c r="E281" s="84" t="s">
        <v>872</v>
      </c>
      <c r="F281" s="84" t="s">
        <v>381</v>
      </c>
      <c r="G281" s="83">
        <v>55</v>
      </c>
      <c r="H281" s="119">
        <v>32.15</v>
      </c>
      <c r="I281" s="133">
        <v>1768.25</v>
      </c>
      <c r="J281" s="58" t="s">
        <v>13</v>
      </c>
      <c r="K281" s="31" t="s">
        <v>824</v>
      </c>
    </row>
    <row r="282" spans="2:11">
      <c r="B282" s="62" t="s">
        <v>25</v>
      </c>
      <c r="C282" s="61" t="s">
        <v>23</v>
      </c>
      <c r="D282" s="81">
        <v>44718</v>
      </c>
      <c r="E282" s="84" t="s">
        <v>872</v>
      </c>
      <c r="F282" s="84" t="s">
        <v>381</v>
      </c>
      <c r="G282" s="83">
        <v>55</v>
      </c>
      <c r="H282" s="119">
        <v>32.15</v>
      </c>
      <c r="I282" s="133">
        <v>1768.25</v>
      </c>
      <c r="J282" s="58" t="s">
        <v>13</v>
      </c>
      <c r="K282" s="31" t="s">
        <v>825</v>
      </c>
    </row>
    <row r="283" spans="2:11">
      <c r="B283" s="62" t="s">
        <v>25</v>
      </c>
      <c r="C283" s="61" t="s">
        <v>23</v>
      </c>
      <c r="D283" s="81">
        <v>44718</v>
      </c>
      <c r="E283" s="84" t="s">
        <v>872</v>
      </c>
      <c r="F283" s="84" t="s">
        <v>381</v>
      </c>
      <c r="G283" s="83">
        <v>55</v>
      </c>
      <c r="H283" s="119">
        <v>32.15</v>
      </c>
      <c r="I283" s="133">
        <v>1768.25</v>
      </c>
      <c r="J283" s="58" t="s">
        <v>13</v>
      </c>
      <c r="K283" s="31" t="s">
        <v>826</v>
      </c>
    </row>
    <row r="284" spans="2:11">
      <c r="B284" s="62" t="s">
        <v>25</v>
      </c>
      <c r="C284" s="61" t="s">
        <v>23</v>
      </c>
      <c r="D284" s="81">
        <v>44718</v>
      </c>
      <c r="E284" s="84" t="s">
        <v>873</v>
      </c>
      <c r="F284" s="84" t="s">
        <v>381</v>
      </c>
      <c r="G284" s="83">
        <v>55</v>
      </c>
      <c r="H284" s="119">
        <v>32.15</v>
      </c>
      <c r="I284" s="133">
        <v>1768.25</v>
      </c>
      <c r="J284" s="58" t="s">
        <v>13</v>
      </c>
      <c r="K284" s="31" t="s">
        <v>827</v>
      </c>
    </row>
    <row r="285" spans="2:11">
      <c r="B285" s="62" t="s">
        <v>25</v>
      </c>
      <c r="C285" s="61" t="s">
        <v>23</v>
      </c>
      <c r="D285" s="81">
        <v>44718</v>
      </c>
      <c r="E285" s="84" t="s">
        <v>874</v>
      </c>
      <c r="F285" s="84" t="s">
        <v>381</v>
      </c>
      <c r="G285" s="83">
        <v>162</v>
      </c>
      <c r="H285" s="119">
        <v>32.15</v>
      </c>
      <c r="I285" s="133">
        <v>5208.3</v>
      </c>
      <c r="J285" s="58" t="s">
        <v>13</v>
      </c>
      <c r="K285" s="31" t="s">
        <v>828</v>
      </c>
    </row>
    <row r="286" spans="2:11">
      <c r="B286" s="62" t="s">
        <v>25</v>
      </c>
      <c r="C286" s="61" t="s">
        <v>23</v>
      </c>
      <c r="D286" s="81">
        <v>44718</v>
      </c>
      <c r="E286" s="84" t="s">
        <v>875</v>
      </c>
      <c r="F286" s="84" t="s">
        <v>381</v>
      </c>
      <c r="G286" s="83">
        <v>173</v>
      </c>
      <c r="H286" s="119">
        <v>32.15</v>
      </c>
      <c r="I286" s="133">
        <v>5561.95</v>
      </c>
      <c r="J286" s="58" t="s">
        <v>13</v>
      </c>
      <c r="K286" s="31" t="s">
        <v>829</v>
      </c>
    </row>
    <row r="287" spans="2:11">
      <c r="B287" s="62" t="s">
        <v>25</v>
      </c>
      <c r="C287" s="61" t="s">
        <v>23</v>
      </c>
      <c r="D287" s="81">
        <v>44718</v>
      </c>
      <c r="E287" s="84" t="s">
        <v>401</v>
      </c>
      <c r="F287" s="84" t="s">
        <v>381</v>
      </c>
      <c r="G287" s="83">
        <v>180</v>
      </c>
      <c r="H287" s="119">
        <v>32.200000000000003</v>
      </c>
      <c r="I287" s="133">
        <v>5796.0000000000009</v>
      </c>
      <c r="J287" s="58" t="s">
        <v>13</v>
      </c>
      <c r="K287" s="31" t="s">
        <v>830</v>
      </c>
    </row>
    <row r="288" spans="2:11">
      <c r="B288" s="62" t="s">
        <v>25</v>
      </c>
      <c r="C288" s="61" t="s">
        <v>23</v>
      </c>
      <c r="D288" s="81">
        <v>44718</v>
      </c>
      <c r="E288" s="84" t="s">
        <v>401</v>
      </c>
      <c r="F288" s="84" t="s">
        <v>381</v>
      </c>
      <c r="G288" s="83">
        <v>174</v>
      </c>
      <c r="H288" s="119">
        <v>32.15</v>
      </c>
      <c r="I288" s="133">
        <v>5594.0999999999995</v>
      </c>
      <c r="J288" s="58" t="s">
        <v>13</v>
      </c>
      <c r="K288" s="31" t="s">
        <v>831</v>
      </c>
    </row>
    <row r="289" spans="2:11">
      <c r="B289" s="62" t="s">
        <v>25</v>
      </c>
      <c r="C289" s="61" t="s">
        <v>23</v>
      </c>
      <c r="D289" s="81">
        <v>44719</v>
      </c>
      <c r="E289" s="84" t="s">
        <v>2417</v>
      </c>
      <c r="F289" s="84" t="s">
        <v>381</v>
      </c>
      <c r="G289" s="83">
        <v>57</v>
      </c>
      <c r="H289" s="119">
        <v>31.95</v>
      </c>
      <c r="I289" s="133">
        <v>1821.1499999999999</v>
      </c>
      <c r="J289" s="58" t="s">
        <v>13</v>
      </c>
      <c r="K289" s="31" t="s">
        <v>2248</v>
      </c>
    </row>
    <row r="290" spans="2:11">
      <c r="B290" s="62" t="s">
        <v>25</v>
      </c>
      <c r="C290" s="61" t="s">
        <v>23</v>
      </c>
      <c r="D290" s="81">
        <v>44719</v>
      </c>
      <c r="E290" s="84" t="s">
        <v>2417</v>
      </c>
      <c r="F290" s="84" t="s">
        <v>381</v>
      </c>
      <c r="G290" s="83">
        <v>45</v>
      </c>
      <c r="H290" s="119">
        <v>32</v>
      </c>
      <c r="I290" s="133">
        <v>1440</v>
      </c>
      <c r="J290" s="58" t="s">
        <v>13</v>
      </c>
      <c r="K290" s="31" t="s">
        <v>2250</v>
      </c>
    </row>
    <row r="291" spans="2:11">
      <c r="B291" s="62" t="s">
        <v>25</v>
      </c>
      <c r="C291" s="61" t="s">
        <v>23</v>
      </c>
      <c r="D291" s="81">
        <v>44719</v>
      </c>
      <c r="E291" s="84" t="s">
        <v>2418</v>
      </c>
      <c r="F291" s="84" t="s">
        <v>381</v>
      </c>
      <c r="G291" s="83">
        <v>90</v>
      </c>
      <c r="H291" s="119">
        <v>31.95</v>
      </c>
      <c r="I291" s="133">
        <v>2875.5</v>
      </c>
      <c r="J291" s="58" t="s">
        <v>13</v>
      </c>
      <c r="K291" s="31" t="s">
        <v>2251</v>
      </c>
    </row>
    <row r="292" spans="2:11">
      <c r="B292" s="62" t="s">
        <v>25</v>
      </c>
      <c r="C292" s="61" t="s">
        <v>23</v>
      </c>
      <c r="D292" s="81">
        <v>44719</v>
      </c>
      <c r="E292" s="84" t="s">
        <v>2419</v>
      </c>
      <c r="F292" s="84" t="s">
        <v>381</v>
      </c>
      <c r="G292" s="83">
        <v>64</v>
      </c>
      <c r="H292" s="119">
        <v>31.95</v>
      </c>
      <c r="I292" s="133">
        <v>2044.8</v>
      </c>
      <c r="J292" s="58" t="s">
        <v>13</v>
      </c>
      <c r="K292" s="31" t="s">
        <v>2252</v>
      </c>
    </row>
    <row r="293" spans="2:11">
      <c r="B293" s="62" t="s">
        <v>25</v>
      </c>
      <c r="C293" s="61" t="s">
        <v>23</v>
      </c>
      <c r="D293" s="81">
        <v>44719</v>
      </c>
      <c r="E293" s="84" t="s">
        <v>2420</v>
      </c>
      <c r="F293" s="84" t="s">
        <v>381</v>
      </c>
      <c r="G293" s="83">
        <v>44</v>
      </c>
      <c r="H293" s="119">
        <v>31.95</v>
      </c>
      <c r="I293" s="133">
        <v>1405.8</v>
      </c>
      <c r="J293" s="58" t="s">
        <v>13</v>
      </c>
      <c r="K293" s="31" t="s">
        <v>2253</v>
      </c>
    </row>
    <row r="294" spans="2:11">
      <c r="B294" s="62" t="s">
        <v>25</v>
      </c>
      <c r="C294" s="61" t="s">
        <v>23</v>
      </c>
      <c r="D294" s="81">
        <v>44719</v>
      </c>
      <c r="E294" s="84" t="s">
        <v>2420</v>
      </c>
      <c r="F294" s="84" t="s">
        <v>381</v>
      </c>
      <c r="G294" s="83">
        <v>20</v>
      </c>
      <c r="H294" s="119">
        <v>31.95</v>
      </c>
      <c r="I294" s="133">
        <v>639</v>
      </c>
      <c r="J294" s="58" t="s">
        <v>13</v>
      </c>
      <c r="K294" s="31" t="s">
        <v>2254</v>
      </c>
    </row>
    <row r="295" spans="2:11">
      <c r="B295" s="62" t="s">
        <v>25</v>
      </c>
      <c r="C295" s="61" t="s">
        <v>23</v>
      </c>
      <c r="D295" s="81">
        <v>44719</v>
      </c>
      <c r="E295" s="84" t="s">
        <v>2421</v>
      </c>
      <c r="F295" s="84" t="s">
        <v>381</v>
      </c>
      <c r="G295" s="83">
        <v>63</v>
      </c>
      <c r="H295" s="119">
        <v>32</v>
      </c>
      <c r="I295" s="133">
        <v>2016</v>
      </c>
      <c r="J295" s="58" t="s">
        <v>13</v>
      </c>
      <c r="K295" s="31" t="s">
        <v>2255</v>
      </c>
    </row>
    <row r="296" spans="2:11">
      <c r="B296" s="62" t="s">
        <v>25</v>
      </c>
      <c r="C296" s="61" t="s">
        <v>23</v>
      </c>
      <c r="D296" s="81">
        <v>44719</v>
      </c>
      <c r="E296" s="84" t="s">
        <v>2421</v>
      </c>
      <c r="F296" s="84" t="s">
        <v>381</v>
      </c>
      <c r="G296" s="83">
        <v>33</v>
      </c>
      <c r="H296" s="119">
        <v>32</v>
      </c>
      <c r="I296" s="133">
        <v>1056</v>
      </c>
      <c r="J296" s="58" t="s">
        <v>13</v>
      </c>
      <c r="K296" s="31" t="s">
        <v>2256</v>
      </c>
    </row>
    <row r="297" spans="2:11">
      <c r="B297" s="62" t="s">
        <v>25</v>
      </c>
      <c r="C297" s="61" t="s">
        <v>23</v>
      </c>
      <c r="D297" s="81">
        <v>44719</v>
      </c>
      <c r="E297" s="84" t="s">
        <v>2422</v>
      </c>
      <c r="F297" s="84" t="s">
        <v>381</v>
      </c>
      <c r="G297" s="83">
        <v>52</v>
      </c>
      <c r="H297" s="119">
        <v>32</v>
      </c>
      <c r="I297" s="133">
        <v>1664</v>
      </c>
      <c r="J297" s="58" t="s">
        <v>13</v>
      </c>
      <c r="K297" s="31" t="s">
        <v>2257</v>
      </c>
    </row>
    <row r="298" spans="2:11">
      <c r="B298" s="62" t="s">
        <v>25</v>
      </c>
      <c r="C298" s="61" t="s">
        <v>23</v>
      </c>
      <c r="D298" s="81">
        <v>44719</v>
      </c>
      <c r="E298" s="84" t="s">
        <v>2423</v>
      </c>
      <c r="F298" s="84" t="s">
        <v>381</v>
      </c>
      <c r="G298" s="83">
        <v>52</v>
      </c>
      <c r="H298" s="119">
        <v>32</v>
      </c>
      <c r="I298" s="133">
        <v>1664</v>
      </c>
      <c r="J298" s="58" t="s">
        <v>13</v>
      </c>
      <c r="K298" s="31" t="s">
        <v>2258</v>
      </c>
    </row>
    <row r="299" spans="2:11">
      <c r="B299" s="62" t="s">
        <v>25</v>
      </c>
      <c r="C299" s="61" t="s">
        <v>23</v>
      </c>
      <c r="D299" s="81">
        <v>44719</v>
      </c>
      <c r="E299" s="84" t="s">
        <v>2424</v>
      </c>
      <c r="F299" s="84" t="s">
        <v>381</v>
      </c>
      <c r="G299" s="83">
        <v>57</v>
      </c>
      <c r="H299" s="119">
        <v>32</v>
      </c>
      <c r="I299" s="133">
        <v>1824</v>
      </c>
      <c r="J299" s="58" t="s">
        <v>13</v>
      </c>
      <c r="K299" s="31" t="s">
        <v>2259</v>
      </c>
    </row>
    <row r="300" spans="2:11">
      <c r="B300" s="62" t="s">
        <v>25</v>
      </c>
      <c r="C300" s="61" t="s">
        <v>23</v>
      </c>
      <c r="D300" s="81">
        <v>44719</v>
      </c>
      <c r="E300" s="84" t="s">
        <v>2425</v>
      </c>
      <c r="F300" s="84" t="s">
        <v>381</v>
      </c>
      <c r="G300" s="83">
        <v>47</v>
      </c>
      <c r="H300" s="119">
        <v>31.95</v>
      </c>
      <c r="I300" s="133">
        <v>1501.6499999999999</v>
      </c>
      <c r="J300" s="58" t="s">
        <v>13</v>
      </c>
      <c r="K300" s="31" t="s">
        <v>2260</v>
      </c>
    </row>
    <row r="301" spans="2:11">
      <c r="B301" s="62" t="s">
        <v>25</v>
      </c>
      <c r="C301" s="61" t="s">
        <v>23</v>
      </c>
      <c r="D301" s="81">
        <v>44719</v>
      </c>
      <c r="E301" s="84" t="s">
        <v>2426</v>
      </c>
      <c r="F301" s="84" t="s">
        <v>381</v>
      </c>
      <c r="G301" s="83">
        <v>73</v>
      </c>
      <c r="H301" s="119">
        <v>31.95</v>
      </c>
      <c r="I301" s="133">
        <v>2332.35</v>
      </c>
      <c r="J301" s="58" t="s">
        <v>13</v>
      </c>
      <c r="K301" s="31" t="s">
        <v>2261</v>
      </c>
    </row>
    <row r="302" spans="2:11">
      <c r="B302" s="62" t="s">
        <v>25</v>
      </c>
      <c r="C302" s="61" t="s">
        <v>23</v>
      </c>
      <c r="D302" s="81">
        <v>44719</v>
      </c>
      <c r="E302" s="84" t="s">
        <v>2427</v>
      </c>
      <c r="F302" s="84" t="s">
        <v>381</v>
      </c>
      <c r="G302" s="83">
        <v>62</v>
      </c>
      <c r="H302" s="119">
        <v>31.95</v>
      </c>
      <c r="I302" s="133">
        <v>1980.8999999999999</v>
      </c>
      <c r="J302" s="58" t="s">
        <v>13</v>
      </c>
      <c r="K302" s="31" t="s">
        <v>2262</v>
      </c>
    </row>
    <row r="303" spans="2:11">
      <c r="B303" s="62" t="s">
        <v>25</v>
      </c>
      <c r="C303" s="61" t="s">
        <v>23</v>
      </c>
      <c r="D303" s="81">
        <v>44719</v>
      </c>
      <c r="E303" s="84" t="s">
        <v>2428</v>
      </c>
      <c r="F303" s="84" t="s">
        <v>381</v>
      </c>
      <c r="G303" s="83">
        <v>103</v>
      </c>
      <c r="H303" s="119">
        <v>31.95</v>
      </c>
      <c r="I303" s="133">
        <v>3290.85</v>
      </c>
      <c r="J303" s="58" t="s">
        <v>13</v>
      </c>
      <c r="K303" s="31" t="s">
        <v>2263</v>
      </c>
    </row>
    <row r="304" spans="2:11">
      <c r="B304" s="62" t="s">
        <v>25</v>
      </c>
      <c r="C304" s="61" t="s">
        <v>23</v>
      </c>
      <c r="D304" s="81">
        <v>44719</v>
      </c>
      <c r="E304" s="84" t="s">
        <v>2429</v>
      </c>
      <c r="F304" s="84" t="s">
        <v>381</v>
      </c>
      <c r="G304" s="83">
        <v>64</v>
      </c>
      <c r="H304" s="119">
        <v>31.95</v>
      </c>
      <c r="I304" s="133">
        <v>2044.8</v>
      </c>
      <c r="J304" s="58" t="s">
        <v>13</v>
      </c>
      <c r="K304" s="31" t="s">
        <v>2264</v>
      </c>
    </row>
    <row r="305" spans="2:11">
      <c r="B305" s="62" t="s">
        <v>25</v>
      </c>
      <c r="C305" s="61" t="s">
        <v>23</v>
      </c>
      <c r="D305" s="81">
        <v>44719</v>
      </c>
      <c r="E305" s="84" t="s">
        <v>2430</v>
      </c>
      <c r="F305" s="84" t="s">
        <v>381</v>
      </c>
      <c r="G305" s="83">
        <v>63</v>
      </c>
      <c r="H305" s="119">
        <v>31.95</v>
      </c>
      <c r="I305" s="133">
        <v>2012.85</v>
      </c>
      <c r="J305" s="58" t="s">
        <v>13</v>
      </c>
      <c r="K305" s="31" t="s">
        <v>2265</v>
      </c>
    </row>
    <row r="306" spans="2:11">
      <c r="B306" s="62" t="s">
        <v>25</v>
      </c>
      <c r="C306" s="61" t="s">
        <v>23</v>
      </c>
      <c r="D306" s="81">
        <v>44719</v>
      </c>
      <c r="E306" s="84" t="s">
        <v>2431</v>
      </c>
      <c r="F306" s="84" t="s">
        <v>381</v>
      </c>
      <c r="G306" s="83">
        <v>50</v>
      </c>
      <c r="H306" s="119">
        <v>31.95</v>
      </c>
      <c r="I306" s="133">
        <v>1597.5</v>
      </c>
      <c r="J306" s="58" t="s">
        <v>13</v>
      </c>
      <c r="K306" s="31" t="s">
        <v>2266</v>
      </c>
    </row>
    <row r="307" spans="2:11">
      <c r="B307" s="62" t="s">
        <v>25</v>
      </c>
      <c r="C307" s="61" t="s">
        <v>23</v>
      </c>
      <c r="D307" s="81">
        <v>44719</v>
      </c>
      <c r="E307" s="238" t="s">
        <v>2431</v>
      </c>
      <c r="F307" s="84" t="s">
        <v>381</v>
      </c>
      <c r="G307" s="83">
        <v>61</v>
      </c>
      <c r="H307" s="119">
        <v>31.95</v>
      </c>
      <c r="I307" s="133">
        <v>1948.95</v>
      </c>
      <c r="J307" s="58" t="s">
        <v>13</v>
      </c>
      <c r="K307" s="31" t="s">
        <v>2267</v>
      </c>
    </row>
    <row r="308" spans="2:11">
      <c r="B308" s="62" t="s">
        <v>25</v>
      </c>
      <c r="C308" s="61" t="s">
        <v>23</v>
      </c>
      <c r="D308" s="81">
        <v>44719</v>
      </c>
      <c r="E308" s="84" t="s">
        <v>2431</v>
      </c>
      <c r="F308" s="84" t="s">
        <v>381</v>
      </c>
      <c r="G308" s="83">
        <v>50</v>
      </c>
      <c r="H308" s="119">
        <v>31.95</v>
      </c>
      <c r="I308" s="133">
        <v>1597.5</v>
      </c>
      <c r="J308" s="58" t="s">
        <v>13</v>
      </c>
      <c r="K308" s="31" t="s">
        <v>2268</v>
      </c>
    </row>
    <row r="309" spans="2:11">
      <c r="B309" s="62" t="s">
        <v>25</v>
      </c>
      <c r="C309" s="61" t="s">
        <v>23</v>
      </c>
      <c r="D309" s="81">
        <v>44719</v>
      </c>
      <c r="E309" s="84" t="s">
        <v>2431</v>
      </c>
      <c r="F309" s="84" t="s">
        <v>381</v>
      </c>
      <c r="G309" s="83">
        <v>50</v>
      </c>
      <c r="H309" s="119">
        <v>31.95</v>
      </c>
      <c r="I309" s="133">
        <v>1597.5</v>
      </c>
      <c r="J309" s="58" t="s">
        <v>13</v>
      </c>
      <c r="K309" s="31" t="s">
        <v>2269</v>
      </c>
    </row>
    <row r="310" spans="2:11">
      <c r="B310" s="62" t="s">
        <v>25</v>
      </c>
      <c r="C310" s="61" t="s">
        <v>23</v>
      </c>
      <c r="D310" s="81">
        <v>44719</v>
      </c>
      <c r="E310" s="84" t="s">
        <v>2431</v>
      </c>
      <c r="F310" s="84" t="s">
        <v>381</v>
      </c>
      <c r="G310" s="83">
        <v>59</v>
      </c>
      <c r="H310" s="119">
        <v>31.95</v>
      </c>
      <c r="I310" s="133">
        <v>1885.05</v>
      </c>
      <c r="J310" s="58" t="s">
        <v>13</v>
      </c>
      <c r="K310" s="31" t="s">
        <v>2270</v>
      </c>
    </row>
    <row r="311" spans="2:11">
      <c r="B311" s="62" t="s">
        <v>25</v>
      </c>
      <c r="C311" s="61" t="s">
        <v>23</v>
      </c>
      <c r="D311" s="81">
        <v>44719</v>
      </c>
      <c r="E311" s="84" t="s">
        <v>2431</v>
      </c>
      <c r="F311" s="84" t="s">
        <v>381</v>
      </c>
      <c r="G311" s="83">
        <v>51</v>
      </c>
      <c r="H311" s="119">
        <v>31.95</v>
      </c>
      <c r="I311" s="133">
        <v>1629.45</v>
      </c>
      <c r="J311" s="58" t="s">
        <v>13</v>
      </c>
      <c r="K311" s="31" t="s">
        <v>2271</v>
      </c>
    </row>
    <row r="312" spans="2:11">
      <c r="B312" s="62" t="s">
        <v>25</v>
      </c>
      <c r="C312" s="61" t="s">
        <v>23</v>
      </c>
      <c r="D312" s="81">
        <v>44719</v>
      </c>
      <c r="E312" s="84" t="s">
        <v>2431</v>
      </c>
      <c r="F312" s="84" t="s">
        <v>381</v>
      </c>
      <c r="G312" s="83">
        <v>54</v>
      </c>
      <c r="H312" s="119">
        <v>31.95</v>
      </c>
      <c r="I312" s="133">
        <v>1725.3</v>
      </c>
      <c r="J312" s="58" t="s">
        <v>13</v>
      </c>
      <c r="K312" s="31" t="s">
        <v>2272</v>
      </c>
    </row>
    <row r="313" spans="2:11">
      <c r="B313" s="62" t="s">
        <v>25</v>
      </c>
      <c r="C313" s="61" t="s">
        <v>23</v>
      </c>
      <c r="D313" s="81">
        <v>44719</v>
      </c>
      <c r="E313" s="84" t="s">
        <v>2431</v>
      </c>
      <c r="F313" s="84" t="s">
        <v>381</v>
      </c>
      <c r="G313" s="83">
        <v>54</v>
      </c>
      <c r="H313" s="119">
        <v>31.95</v>
      </c>
      <c r="I313" s="133">
        <v>1725.3</v>
      </c>
      <c r="J313" s="58" t="s">
        <v>13</v>
      </c>
      <c r="K313" s="31" t="s">
        <v>2273</v>
      </c>
    </row>
    <row r="314" spans="2:11">
      <c r="B314" s="62" t="s">
        <v>25</v>
      </c>
      <c r="C314" s="61" t="s">
        <v>23</v>
      </c>
      <c r="D314" s="81">
        <v>44719</v>
      </c>
      <c r="E314" s="84" t="s">
        <v>2431</v>
      </c>
      <c r="F314" s="84" t="s">
        <v>381</v>
      </c>
      <c r="G314" s="83">
        <v>54</v>
      </c>
      <c r="H314" s="119">
        <v>31.95</v>
      </c>
      <c r="I314" s="133">
        <v>1725.3</v>
      </c>
      <c r="J314" s="58" t="s">
        <v>13</v>
      </c>
      <c r="K314" s="31" t="s">
        <v>2274</v>
      </c>
    </row>
    <row r="315" spans="2:11">
      <c r="B315" s="62" t="s">
        <v>25</v>
      </c>
      <c r="C315" s="61" t="s">
        <v>23</v>
      </c>
      <c r="D315" s="81">
        <v>44719</v>
      </c>
      <c r="E315" s="84" t="s">
        <v>2431</v>
      </c>
      <c r="F315" s="84" t="s">
        <v>381</v>
      </c>
      <c r="G315" s="83">
        <v>59</v>
      </c>
      <c r="H315" s="119">
        <v>31.95</v>
      </c>
      <c r="I315" s="133">
        <v>1885.05</v>
      </c>
      <c r="J315" s="58" t="s">
        <v>13</v>
      </c>
      <c r="K315" s="31" t="s">
        <v>2275</v>
      </c>
    </row>
    <row r="316" spans="2:11">
      <c r="B316" s="62" t="s">
        <v>25</v>
      </c>
      <c r="C316" s="61" t="s">
        <v>23</v>
      </c>
      <c r="D316" s="81">
        <v>44719</v>
      </c>
      <c r="E316" s="84" t="s">
        <v>2431</v>
      </c>
      <c r="F316" s="84" t="s">
        <v>381</v>
      </c>
      <c r="G316" s="83">
        <v>51</v>
      </c>
      <c r="H316" s="119">
        <v>31.95</v>
      </c>
      <c r="I316" s="133">
        <v>1629.45</v>
      </c>
      <c r="J316" s="58" t="s">
        <v>13</v>
      </c>
      <c r="K316" s="31" t="s">
        <v>2276</v>
      </c>
    </row>
    <row r="317" spans="2:11">
      <c r="B317" s="62" t="s">
        <v>25</v>
      </c>
      <c r="C317" s="61" t="s">
        <v>23</v>
      </c>
      <c r="D317" s="81">
        <v>44719</v>
      </c>
      <c r="E317" s="84" t="s">
        <v>2431</v>
      </c>
      <c r="F317" s="84" t="s">
        <v>381</v>
      </c>
      <c r="G317" s="83">
        <v>57</v>
      </c>
      <c r="H317" s="119">
        <v>31.95</v>
      </c>
      <c r="I317" s="133">
        <v>1821.1499999999999</v>
      </c>
      <c r="J317" s="58" t="s">
        <v>13</v>
      </c>
      <c r="K317" s="31" t="s">
        <v>2277</v>
      </c>
    </row>
    <row r="318" spans="2:11">
      <c r="B318" s="62" t="s">
        <v>25</v>
      </c>
      <c r="C318" s="61" t="s">
        <v>23</v>
      </c>
      <c r="D318" s="81">
        <v>44719</v>
      </c>
      <c r="E318" s="84" t="s">
        <v>2431</v>
      </c>
      <c r="F318" s="84" t="s">
        <v>381</v>
      </c>
      <c r="G318" s="83">
        <v>57</v>
      </c>
      <c r="H318" s="119">
        <v>31.95</v>
      </c>
      <c r="I318" s="133">
        <v>1821.1499999999999</v>
      </c>
      <c r="J318" s="58" t="s">
        <v>13</v>
      </c>
      <c r="K318" s="31" t="s">
        <v>2278</v>
      </c>
    </row>
    <row r="319" spans="2:11">
      <c r="B319" s="62" t="s">
        <v>25</v>
      </c>
      <c r="C319" s="61" t="s">
        <v>23</v>
      </c>
      <c r="D319" s="81">
        <v>44719</v>
      </c>
      <c r="E319" s="84" t="s">
        <v>2431</v>
      </c>
      <c r="F319" s="84" t="s">
        <v>381</v>
      </c>
      <c r="G319" s="83">
        <v>96</v>
      </c>
      <c r="H319" s="119">
        <v>31.95</v>
      </c>
      <c r="I319" s="133">
        <v>3067.2</v>
      </c>
      <c r="J319" s="58" t="s">
        <v>13</v>
      </c>
      <c r="K319" s="31" t="s">
        <v>2279</v>
      </c>
    </row>
    <row r="320" spans="2:11">
      <c r="B320" s="62" t="s">
        <v>25</v>
      </c>
      <c r="C320" s="61" t="s">
        <v>23</v>
      </c>
      <c r="D320" s="81">
        <v>44719</v>
      </c>
      <c r="E320" s="84" t="s">
        <v>2431</v>
      </c>
      <c r="F320" s="84" t="s">
        <v>381</v>
      </c>
      <c r="G320" s="83">
        <v>61</v>
      </c>
      <c r="H320" s="119">
        <v>31.95</v>
      </c>
      <c r="I320" s="133">
        <v>1948.95</v>
      </c>
      <c r="J320" s="58" t="s">
        <v>13</v>
      </c>
      <c r="K320" s="31" t="s">
        <v>2280</v>
      </c>
    </row>
    <row r="321" spans="2:11">
      <c r="B321" s="62" t="s">
        <v>25</v>
      </c>
      <c r="C321" s="61" t="s">
        <v>23</v>
      </c>
      <c r="D321" s="81">
        <v>44719</v>
      </c>
      <c r="E321" s="84" t="s">
        <v>2431</v>
      </c>
      <c r="F321" s="84" t="s">
        <v>381</v>
      </c>
      <c r="G321" s="83">
        <v>57</v>
      </c>
      <c r="H321" s="119">
        <v>31.95</v>
      </c>
      <c r="I321" s="133">
        <v>1821.1499999999999</v>
      </c>
      <c r="J321" s="58" t="s">
        <v>13</v>
      </c>
      <c r="K321" s="31" t="s">
        <v>2281</v>
      </c>
    </row>
    <row r="322" spans="2:11">
      <c r="B322" s="62" t="s">
        <v>25</v>
      </c>
      <c r="C322" s="61" t="s">
        <v>23</v>
      </c>
      <c r="D322" s="81">
        <v>44719</v>
      </c>
      <c r="E322" s="84" t="s">
        <v>2431</v>
      </c>
      <c r="F322" s="84" t="s">
        <v>381</v>
      </c>
      <c r="G322" s="83">
        <v>61</v>
      </c>
      <c r="H322" s="119">
        <v>31.95</v>
      </c>
      <c r="I322" s="133">
        <v>1948.95</v>
      </c>
      <c r="J322" s="58" t="s">
        <v>13</v>
      </c>
      <c r="K322" s="31" t="s">
        <v>2282</v>
      </c>
    </row>
    <row r="323" spans="2:11">
      <c r="B323" s="62" t="s">
        <v>25</v>
      </c>
      <c r="C323" s="61" t="s">
        <v>23</v>
      </c>
      <c r="D323" s="81">
        <v>44719</v>
      </c>
      <c r="E323" s="84" t="s">
        <v>2011</v>
      </c>
      <c r="F323" s="84" t="s">
        <v>381</v>
      </c>
      <c r="G323" s="83">
        <v>54</v>
      </c>
      <c r="H323" s="119">
        <v>31.95</v>
      </c>
      <c r="I323" s="133">
        <v>1725.3</v>
      </c>
      <c r="J323" s="58" t="s">
        <v>13</v>
      </c>
      <c r="K323" s="31" t="s">
        <v>2283</v>
      </c>
    </row>
    <row r="324" spans="2:11">
      <c r="B324" s="62" t="s">
        <v>25</v>
      </c>
      <c r="C324" s="61" t="s">
        <v>23</v>
      </c>
      <c r="D324" s="81">
        <v>44719</v>
      </c>
      <c r="E324" s="84" t="s">
        <v>2011</v>
      </c>
      <c r="F324" s="84" t="s">
        <v>381</v>
      </c>
      <c r="G324" s="83">
        <v>54</v>
      </c>
      <c r="H324" s="119">
        <v>31.95</v>
      </c>
      <c r="I324" s="133">
        <v>1725.3</v>
      </c>
      <c r="J324" s="58" t="s">
        <v>13</v>
      </c>
      <c r="K324" s="31" t="s">
        <v>2284</v>
      </c>
    </row>
    <row r="325" spans="2:11">
      <c r="B325" s="62" t="s">
        <v>25</v>
      </c>
      <c r="C325" s="61" t="s">
        <v>23</v>
      </c>
      <c r="D325" s="81">
        <v>44719</v>
      </c>
      <c r="E325" s="84" t="s">
        <v>2011</v>
      </c>
      <c r="F325" s="84" t="s">
        <v>381</v>
      </c>
      <c r="G325" s="83">
        <v>51</v>
      </c>
      <c r="H325" s="119">
        <v>31.95</v>
      </c>
      <c r="I325" s="133">
        <v>1629.45</v>
      </c>
      <c r="J325" s="58" t="s">
        <v>13</v>
      </c>
      <c r="K325" s="31" t="s">
        <v>2285</v>
      </c>
    </row>
    <row r="326" spans="2:11">
      <c r="B326" s="62" t="s">
        <v>25</v>
      </c>
      <c r="C326" s="61" t="s">
        <v>23</v>
      </c>
      <c r="D326" s="81">
        <v>44719</v>
      </c>
      <c r="E326" s="84" t="s">
        <v>2011</v>
      </c>
      <c r="F326" s="84" t="s">
        <v>381</v>
      </c>
      <c r="G326" s="83">
        <v>51</v>
      </c>
      <c r="H326" s="119">
        <v>31.95</v>
      </c>
      <c r="I326" s="133">
        <v>1629.45</v>
      </c>
      <c r="J326" s="58" t="s">
        <v>13</v>
      </c>
      <c r="K326" s="31" t="s">
        <v>2286</v>
      </c>
    </row>
    <row r="327" spans="2:11">
      <c r="B327" s="62" t="s">
        <v>25</v>
      </c>
      <c r="C327" s="61" t="s">
        <v>23</v>
      </c>
      <c r="D327" s="81">
        <v>44719</v>
      </c>
      <c r="E327" s="84" t="s">
        <v>2011</v>
      </c>
      <c r="F327" s="84" t="s">
        <v>381</v>
      </c>
      <c r="G327" s="83">
        <v>53</v>
      </c>
      <c r="H327" s="119">
        <v>31.95</v>
      </c>
      <c r="I327" s="133">
        <v>1693.35</v>
      </c>
      <c r="J327" s="58" t="s">
        <v>13</v>
      </c>
      <c r="K327" s="31" t="s">
        <v>2287</v>
      </c>
    </row>
    <row r="328" spans="2:11">
      <c r="B328" s="62" t="s">
        <v>25</v>
      </c>
      <c r="C328" s="61" t="s">
        <v>23</v>
      </c>
      <c r="D328" s="81">
        <v>44719</v>
      </c>
      <c r="E328" s="84" t="s">
        <v>2011</v>
      </c>
      <c r="F328" s="84" t="s">
        <v>381</v>
      </c>
      <c r="G328" s="83">
        <v>53</v>
      </c>
      <c r="H328" s="119">
        <v>31.95</v>
      </c>
      <c r="I328" s="133">
        <v>1693.35</v>
      </c>
      <c r="J328" s="58" t="s">
        <v>13</v>
      </c>
      <c r="K328" s="31" t="s">
        <v>2288</v>
      </c>
    </row>
    <row r="329" spans="2:11">
      <c r="B329" s="62" t="s">
        <v>25</v>
      </c>
      <c r="C329" s="61" t="s">
        <v>23</v>
      </c>
      <c r="D329" s="81">
        <v>44719</v>
      </c>
      <c r="E329" s="84" t="s">
        <v>2011</v>
      </c>
      <c r="F329" s="84" t="s">
        <v>381</v>
      </c>
      <c r="G329" s="83">
        <v>53</v>
      </c>
      <c r="H329" s="119">
        <v>31.95</v>
      </c>
      <c r="I329" s="133">
        <v>1693.35</v>
      </c>
      <c r="J329" s="58" t="s">
        <v>13</v>
      </c>
      <c r="K329" s="31" t="s">
        <v>2289</v>
      </c>
    </row>
    <row r="330" spans="2:11">
      <c r="B330" s="62" t="s">
        <v>25</v>
      </c>
      <c r="C330" s="61" t="s">
        <v>23</v>
      </c>
      <c r="D330" s="81">
        <v>44719</v>
      </c>
      <c r="E330" s="84" t="s">
        <v>2011</v>
      </c>
      <c r="F330" s="84" t="s">
        <v>381</v>
      </c>
      <c r="G330" s="83">
        <v>54</v>
      </c>
      <c r="H330" s="119">
        <v>31.95</v>
      </c>
      <c r="I330" s="133">
        <v>1725.3</v>
      </c>
      <c r="J330" s="58" t="s">
        <v>13</v>
      </c>
      <c r="K330" s="31" t="s">
        <v>2290</v>
      </c>
    </row>
    <row r="331" spans="2:11">
      <c r="B331" s="62" t="s">
        <v>25</v>
      </c>
      <c r="C331" s="61" t="s">
        <v>23</v>
      </c>
      <c r="D331" s="81">
        <v>44719</v>
      </c>
      <c r="E331" s="84" t="s">
        <v>2011</v>
      </c>
      <c r="F331" s="84" t="s">
        <v>381</v>
      </c>
      <c r="G331" s="83">
        <v>51</v>
      </c>
      <c r="H331" s="119">
        <v>31.95</v>
      </c>
      <c r="I331" s="133">
        <v>1629.45</v>
      </c>
      <c r="J331" s="58" t="s">
        <v>13</v>
      </c>
      <c r="K331" s="31" t="s">
        <v>2291</v>
      </c>
    </row>
    <row r="332" spans="2:11">
      <c r="B332" s="62" t="s">
        <v>25</v>
      </c>
      <c r="C332" s="61" t="s">
        <v>23</v>
      </c>
      <c r="D332" s="81">
        <v>44719</v>
      </c>
      <c r="E332" s="84" t="s">
        <v>2011</v>
      </c>
      <c r="F332" s="84" t="s">
        <v>381</v>
      </c>
      <c r="G332" s="83">
        <v>55</v>
      </c>
      <c r="H332" s="119">
        <v>31.95</v>
      </c>
      <c r="I332" s="133">
        <v>1757.25</v>
      </c>
      <c r="J332" s="58" t="s">
        <v>13</v>
      </c>
      <c r="K332" s="31" t="s">
        <v>2292</v>
      </c>
    </row>
    <row r="333" spans="2:11">
      <c r="B333" s="62" t="s">
        <v>25</v>
      </c>
      <c r="C333" s="61" t="s">
        <v>23</v>
      </c>
      <c r="D333" s="81">
        <v>44719</v>
      </c>
      <c r="E333" s="84" t="s">
        <v>2011</v>
      </c>
      <c r="F333" s="84" t="s">
        <v>381</v>
      </c>
      <c r="G333" s="83">
        <v>55</v>
      </c>
      <c r="H333" s="119">
        <v>31.95</v>
      </c>
      <c r="I333" s="133">
        <v>1757.25</v>
      </c>
      <c r="J333" s="58" t="s">
        <v>13</v>
      </c>
      <c r="K333" s="31" t="s">
        <v>2293</v>
      </c>
    </row>
    <row r="334" spans="2:11">
      <c r="B334" s="62" t="s">
        <v>25</v>
      </c>
      <c r="C334" s="61" t="s">
        <v>23</v>
      </c>
      <c r="D334" s="81">
        <v>44719</v>
      </c>
      <c r="E334" s="84" t="s">
        <v>2011</v>
      </c>
      <c r="F334" s="84" t="s">
        <v>381</v>
      </c>
      <c r="G334" s="83">
        <v>60</v>
      </c>
      <c r="H334" s="119">
        <v>31.95</v>
      </c>
      <c r="I334" s="133">
        <v>1917</v>
      </c>
      <c r="J334" s="58" t="s">
        <v>13</v>
      </c>
      <c r="K334" s="31" t="s">
        <v>2294</v>
      </c>
    </row>
    <row r="335" spans="2:11">
      <c r="B335" s="62" t="s">
        <v>25</v>
      </c>
      <c r="C335" s="61" t="s">
        <v>23</v>
      </c>
      <c r="D335" s="81">
        <v>44719</v>
      </c>
      <c r="E335" s="84" t="s">
        <v>2011</v>
      </c>
      <c r="F335" s="84" t="s">
        <v>381</v>
      </c>
      <c r="G335" s="83">
        <v>60</v>
      </c>
      <c r="H335" s="119">
        <v>31.95</v>
      </c>
      <c r="I335" s="133">
        <v>1917</v>
      </c>
      <c r="J335" s="58" t="s">
        <v>13</v>
      </c>
      <c r="K335" s="31" t="s">
        <v>2295</v>
      </c>
    </row>
    <row r="336" spans="2:11">
      <c r="B336" s="62" t="s">
        <v>25</v>
      </c>
      <c r="C336" s="61" t="s">
        <v>23</v>
      </c>
      <c r="D336" s="81">
        <v>44719</v>
      </c>
      <c r="E336" s="84" t="s">
        <v>2011</v>
      </c>
      <c r="F336" s="84" t="s">
        <v>381</v>
      </c>
      <c r="G336" s="83">
        <v>55</v>
      </c>
      <c r="H336" s="119">
        <v>31.95</v>
      </c>
      <c r="I336" s="133">
        <v>1757.25</v>
      </c>
      <c r="J336" s="58" t="s">
        <v>13</v>
      </c>
      <c r="K336" s="31" t="s">
        <v>2296</v>
      </c>
    </row>
    <row r="337" spans="2:11">
      <c r="B337" s="62" t="s">
        <v>25</v>
      </c>
      <c r="C337" s="61" t="s">
        <v>23</v>
      </c>
      <c r="D337" s="81">
        <v>44719</v>
      </c>
      <c r="E337" s="84" t="s">
        <v>2011</v>
      </c>
      <c r="F337" s="84" t="s">
        <v>381</v>
      </c>
      <c r="G337" s="83">
        <v>52</v>
      </c>
      <c r="H337" s="119">
        <v>31.95</v>
      </c>
      <c r="I337" s="133">
        <v>1661.3999999999999</v>
      </c>
      <c r="J337" s="58" t="s">
        <v>13</v>
      </c>
      <c r="K337" s="31" t="s">
        <v>2297</v>
      </c>
    </row>
    <row r="338" spans="2:11">
      <c r="B338" s="62" t="s">
        <v>25</v>
      </c>
      <c r="C338" s="61" t="s">
        <v>23</v>
      </c>
      <c r="D338" s="81">
        <v>44719</v>
      </c>
      <c r="E338" s="84" t="s">
        <v>2011</v>
      </c>
      <c r="F338" s="84" t="s">
        <v>381</v>
      </c>
      <c r="G338" s="83">
        <v>52</v>
      </c>
      <c r="H338" s="119">
        <v>31.95</v>
      </c>
      <c r="I338" s="133">
        <v>1661.3999999999999</v>
      </c>
      <c r="J338" s="58" t="s">
        <v>13</v>
      </c>
      <c r="K338" s="31" t="s">
        <v>2298</v>
      </c>
    </row>
    <row r="339" spans="2:11">
      <c r="B339" s="62" t="s">
        <v>25</v>
      </c>
      <c r="C339" s="61" t="s">
        <v>23</v>
      </c>
      <c r="D339" s="81">
        <v>44719</v>
      </c>
      <c r="E339" s="84" t="s">
        <v>2011</v>
      </c>
      <c r="F339" s="84" t="s">
        <v>381</v>
      </c>
      <c r="G339" s="83">
        <v>55</v>
      </c>
      <c r="H339" s="119">
        <v>31.95</v>
      </c>
      <c r="I339" s="133">
        <v>1757.25</v>
      </c>
      <c r="J339" s="58" t="s">
        <v>13</v>
      </c>
      <c r="K339" s="31" t="s">
        <v>2299</v>
      </c>
    </row>
    <row r="340" spans="2:11">
      <c r="B340" s="62" t="s">
        <v>25</v>
      </c>
      <c r="C340" s="61" t="s">
        <v>23</v>
      </c>
      <c r="D340" s="81">
        <v>44719</v>
      </c>
      <c r="E340" s="84" t="s">
        <v>2011</v>
      </c>
      <c r="F340" s="84" t="s">
        <v>381</v>
      </c>
      <c r="G340" s="83">
        <v>53</v>
      </c>
      <c r="H340" s="119">
        <v>31.95</v>
      </c>
      <c r="I340" s="133">
        <v>1693.35</v>
      </c>
      <c r="J340" s="58" t="s">
        <v>13</v>
      </c>
      <c r="K340" s="31" t="s">
        <v>2300</v>
      </c>
    </row>
    <row r="341" spans="2:11">
      <c r="B341" s="62" t="s">
        <v>25</v>
      </c>
      <c r="C341" s="61" t="s">
        <v>23</v>
      </c>
      <c r="D341" s="81">
        <v>44719</v>
      </c>
      <c r="E341" s="84" t="s">
        <v>2011</v>
      </c>
      <c r="F341" s="84" t="s">
        <v>381</v>
      </c>
      <c r="G341" s="83">
        <v>61</v>
      </c>
      <c r="H341" s="119">
        <v>31.95</v>
      </c>
      <c r="I341" s="133">
        <v>1948.95</v>
      </c>
      <c r="J341" s="58" t="s">
        <v>13</v>
      </c>
      <c r="K341" s="31" t="s">
        <v>2301</v>
      </c>
    </row>
    <row r="342" spans="2:11">
      <c r="B342" s="62" t="s">
        <v>25</v>
      </c>
      <c r="C342" s="61" t="s">
        <v>23</v>
      </c>
      <c r="D342" s="81">
        <v>44719</v>
      </c>
      <c r="E342" s="84" t="s">
        <v>2011</v>
      </c>
      <c r="F342" s="84" t="s">
        <v>381</v>
      </c>
      <c r="G342" s="83">
        <v>52</v>
      </c>
      <c r="H342" s="119">
        <v>31.95</v>
      </c>
      <c r="I342" s="133">
        <v>1661.3999999999999</v>
      </c>
      <c r="J342" s="58" t="s">
        <v>13</v>
      </c>
      <c r="K342" s="31" t="s">
        <v>2302</v>
      </c>
    </row>
    <row r="343" spans="2:11">
      <c r="B343" s="62" t="s">
        <v>25</v>
      </c>
      <c r="C343" s="61" t="s">
        <v>23</v>
      </c>
      <c r="D343" s="81">
        <v>44719</v>
      </c>
      <c r="E343" s="84" t="s">
        <v>2011</v>
      </c>
      <c r="F343" s="84" t="s">
        <v>381</v>
      </c>
      <c r="G343" s="83">
        <v>71</v>
      </c>
      <c r="H343" s="119">
        <v>31.95</v>
      </c>
      <c r="I343" s="133">
        <v>2268.4499999999998</v>
      </c>
      <c r="J343" s="58" t="s">
        <v>13</v>
      </c>
      <c r="K343" s="31" t="s">
        <v>2303</v>
      </c>
    </row>
    <row r="344" spans="2:11">
      <c r="B344" s="62" t="s">
        <v>25</v>
      </c>
      <c r="C344" s="61" t="s">
        <v>23</v>
      </c>
      <c r="D344" s="81">
        <v>44719</v>
      </c>
      <c r="E344" s="84" t="s">
        <v>2011</v>
      </c>
      <c r="F344" s="84" t="s">
        <v>381</v>
      </c>
      <c r="G344" s="83">
        <v>53</v>
      </c>
      <c r="H344" s="119">
        <v>31.95</v>
      </c>
      <c r="I344" s="133">
        <v>1693.35</v>
      </c>
      <c r="J344" s="58" t="s">
        <v>13</v>
      </c>
      <c r="K344" s="31" t="s">
        <v>2304</v>
      </c>
    </row>
    <row r="345" spans="2:11">
      <c r="B345" s="62" t="s">
        <v>25</v>
      </c>
      <c r="C345" s="61" t="s">
        <v>23</v>
      </c>
      <c r="D345" s="81">
        <v>44719</v>
      </c>
      <c r="E345" s="84" t="s">
        <v>2011</v>
      </c>
      <c r="F345" s="84" t="s">
        <v>381</v>
      </c>
      <c r="G345" s="83">
        <v>53</v>
      </c>
      <c r="H345" s="119">
        <v>31.95</v>
      </c>
      <c r="I345" s="133">
        <v>1693.35</v>
      </c>
      <c r="J345" s="58" t="s">
        <v>13</v>
      </c>
      <c r="K345" s="31" t="s">
        <v>2305</v>
      </c>
    </row>
    <row r="346" spans="2:11">
      <c r="B346" s="62" t="s">
        <v>25</v>
      </c>
      <c r="C346" s="61" t="s">
        <v>23</v>
      </c>
      <c r="D346" s="81">
        <v>44719</v>
      </c>
      <c r="E346" s="84" t="s">
        <v>2011</v>
      </c>
      <c r="F346" s="84" t="s">
        <v>381</v>
      </c>
      <c r="G346" s="83">
        <v>61</v>
      </c>
      <c r="H346" s="119">
        <v>31.95</v>
      </c>
      <c r="I346" s="133">
        <v>1948.95</v>
      </c>
      <c r="J346" s="58" t="s">
        <v>13</v>
      </c>
      <c r="K346" s="31" t="s">
        <v>2306</v>
      </c>
    </row>
    <row r="347" spans="2:11">
      <c r="B347" s="62" t="s">
        <v>25</v>
      </c>
      <c r="C347" s="61" t="s">
        <v>23</v>
      </c>
      <c r="D347" s="13">
        <v>44719</v>
      </c>
      <c r="E347" s="84" t="s">
        <v>2011</v>
      </c>
      <c r="F347" s="84" t="s">
        <v>381</v>
      </c>
      <c r="G347" s="83">
        <v>58</v>
      </c>
      <c r="H347" s="119">
        <v>31.95</v>
      </c>
      <c r="I347" s="133">
        <v>1853.1</v>
      </c>
      <c r="J347" s="58" t="s">
        <v>13</v>
      </c>
      <c r="K347" s="31" t="s">
        <v>2307</v>
      </c>
    </row>
    <row r="348" spans="2:11">
      <c r="B348" s="62" t="s">
        <v>25</v>
      </c>
      <c r="C348" s="61" t="s">
        <v>23</v>
      </c>
      <c r="D348" s="81">
        <v>44719</v>
      </c>
      <c r="E348" s="84" t="s">
        <v>2011</v>
      </c>
      <c r="F348" s="84" t="s">
        <v>381</v>
      </c>
      <c r="G348" s="83">
        <v>52</v>
      </c>
      <c r="H348" s="119">
        <v>31.95</v>
      </c>
      <c r="I348" s="118">
        <v>1661.3999999999999</v>
      </c>
      <c r="J348" s="58" t="s">
        <v>13</v>
      </c>
      <c r="K348" s="31" t="s">
        <v>2308</v>
      </c>
    </row>
    <row r="349" spans="2:11">
      <c r="B349" s="62" t="s">
        <v>25</v>
      </c>
      <c r="C349" s="61" t="s">
        <v>23</v>
      </c>
      <c r="D349" s="13">
        <v>44719</v>
      </c>
      <c r="E349" s="84" t="s">
        <v>2012</v>
      </c>
      <c r="F349" s="84" t="s">
        <v>381</v>
      </c>
      <c r="G349" s="83">
        <v>78</v>
      </c>
      <c r="H349" s="119">
        <v>31.9</v>
      </c>
      <c r="I349" s="118">
        <v>2488.1999999999998</v>
      </c>
      <c r="J349" s="58" t="s">
        <v>13</v>
      </c>
      <c r="K349" s="31" t="s">
        <v>2309</v>
      </c>
    </row>
    <row r="350" spans="2:11">
      <c r="B350" s="62" t="s">
        <v>25</v>
      </c>
      <c r="C350" s="61" t="s">
        <v>23</v>
      </c>
      <c r="D350" s="81">
        <v>44719</v>
      </c>
      <c r="E350" s="84" t="s">
        <v>2012</v>
      </c>
      <c r="F350" s="84" t="s">
        <v>381</v>
      </c>
      <c r="G350" s="83">
        <v>280</v>
      </c>
      <c r="H350" s="119">
        <v>31.95</v>
      </c>
      <c r="I350" s="118">
        <v>8946</v>
      </c>
      <c r="J350" s="58" t="s">
        <v>13</v>
      </c>
      <c r="K350" s="31" t="s">
        <v>2310</v>
      </c>
    </row>
    <row r="351" spans="2:11">
      <c r="B351" s="62" t="s">
        <v>25</v>
      </c>
      <c r="C351" s="61" t="s">
        <v>23</v>
      </c>
      <c r="D351" s="13">
        <v>44719</v>
      </c>
      <c r="E351" s="84" t="s">
        <v>2432</v>
      </c>
      <c r="F351" s="84" t="s">
        <v>381</v>
      </c>
      <c r="G351" s="83">
        <v>54</v>
      </c>
      <c r="H351" s="119">
        <v>31.9</v>
      </c>
      <c r="I351" s="118">
        <v>1722.6</v>
      </c>
      <c r="J351" s="58" t="s">
        <v>13</v>
      </c>
      <c r="K351" s="31" t="s">
        <v>2311</v>
      </c>
    </row>
    <row r="352" spans="2:11">
      <c r="B352" s="62" t="s">
        <v>25</v>
      </c>
      <c r="C352" s="61" t="s">
        <v>23</v>
      </c>
      <c r="D352" s="81">
        <v>44719</v>
      </c>
      <c r="E352" s="84" t="s">
        <v>2013</v>
      </c>
      <c r="F352" s="84" t="s">
        <v>381</v>
      </c>
      <c r="G352" s="83">
        <v>51</v>
      </c>
      <c r="H352" s="119">
        <v>31.9</v>
      </c>
      <c r="I352" s="118">
        <v>1626.8999999999999</v>
      </c>
      <c r="J352" s="58" t="s">
        <v>13</v>
      </c>
      <c r="K352" s="31" t="s">
        <v>2312</v>
      </c>
    </row>
    <row r="353" spans="2:11">
      <c r="B353" s="62" t="s">
        <v>25</v>
      </c>
      <c r="C353" s="61" t="s">
        <v>23</v>
      </c>
      <c r="D353" s="81">
        <v>44719</v>
      </c>
      <c r="E353" s="84" t="s">
        <v>2013</v>
      </c>
      <c r="F353" s="84" t="s">
        <v>381</v>
      </c>
      <c r="G353" s="83">
        <v>51</v>
      </c>
      <c r="H353" s="119">
        <v>31.9</v>
      </c>
      <c r="I353" s="118">
        <v>1626.8999999999999</v>
      </c>
      <c r="J353" s="58" t="s">
        <v>13</v>
      </c>
      <c r="K353" s="31" t="s">
        <v>2313</v>
      </c>
    </row>
    <row r="354" spans="2:11">
      <c r="B354" s="62" t="s">
        <v>25</v>
      </c>
      <c r="C354" s="61" t="s">
        <v>23</v>
      </c>
      <c r="D354" s="13">
        <v>44719</v>
      </c>
      <c r="E354" s="84" t="s">
        <v>2013</v>
      </c>
      <c r="F354" s="84" t="s">
        <v>381</v>
      </c>
      <c r="G354" s="83">
        <v>63</v>
      </c>
      <c r="H354" s="119">
        <v>31.9</v>
      </c>
      <c r="I354" s="118">
        <v>2009.6999999999998</v>
      </c>
      <c r="J354" s="58" t="s">
        <v>13</v>
      </c>
      <c r="K354" s="31" t="s">
        <v>2314</v>
      </c>
    </row>
    <row r="355" spans="2:11">
      <c r="B355" s="62" t="s">
        <v>25</v>
      </c>
      <c r="C355" s="61" t="s">
        <v>23</v>
      </c>
      <c r="D355" s="81">
        <v>44719</v>
      </c>
      <c r="E355" s="84" t="s">
        <v>2013</v>
      </c>
      <c r="F355" s="84" t="s">
        <v>381</v>
      </c>
      <c r="G355" s="83">
        <v>51</v>
      </c>
      <c r="H355" s="119">
        <v>31.9</v>
      </c>
      <c r="I355" s="118">
        <v>1626.8999999999999</v>
      </c>
      <c r="J355" s="58" t="s">
        <v>13</v>
      </c>
      <c r="K355" s="31" t="s">
        <v>2315</v>
      </c>
    </row>
    <row r="356" spans="2:11">
      <c r="B356" s="62" t="s">
        <v>25</v>
      </c>
      <c r="C356" s="61" t="s">
        <v>23</v>
      </c>
      <c r="D356" s="13">
        <v>44719</v>
      </c>
      <c r="E356" s="84" t="s">
        <v>2013</v>
      </c>
      <c r="F356" s="84" t="s">
        <v>381</v>
      </c>
      <c r="G356" s="83">
        <v>63</v>
      </c>
      <c r="H356" s="119">
        <v>31.9</v>
      </c>
      <c r="I356" s="118">
        <v>2009.6999999999998</v>
      </c>
      <c r="J356" s="58" t="s">
        <v>13</v>
      </c>
      <c r="K356" s="31" t="s">
        <v>2316</v>
      </c>
    </row>
    <row r="357" spans="2:11">
      <c r="B357" s="62" t="s">
        <v>25</v>
      </c>
      <c r="C357" s="61" t="s">
        <v>23</v>
      </c>
      <c r="D357" s="81">
        <v>44719</v>
      </c>
      <c r="E357" s="84" t="s">
        <v>2013</v>
      </c>
      <c r="F357" s="84" t="s">
        <v>381</v>
      </c>
      <c r="G357" s="83">
        <v>61</v>
      </c>
      <c r="H357" s="119">
        <v>31.9</v>
      </c>
      <c r="I357" s="118">
        <v>1945.8999999999999</v>
      </c>
      <c r="J357" s="58" t="s">
        <v>13</v>
      </c>
      <c r="K357" s="31" t="s">
        <v>2317</v>
      </c>
    </row>
    <row r="358" spans="2:11">
      <c r="B358" s="62" t="s">
        <v>25</v>
      </c>
      <c r="C358" s="61" t="s">
        <v>23</v>
      </c>
      <c r="D358" s="13">
        <v>44719</v>
      </c>
      <c r="E358" s="84" t="s">
        <v>2433</v>
      </c>
      <c r="F358" s="84" t="s">
        <v>381</v>
      </c>
      <c r="G358" s="83">
        <v>78</v>
      </c>
      <c r="H358" s="119">
        <v>31.9</v>
      </c>
      <c r="I358" s="118">
        <v>2488.1999999999998</v>
      </c>
      <c r="J358" s="58" t="s">
        <v>13</v>
      </c>
      <c r="K358" s="31" t="s">
        <v>2318</v>
      </c>
    </row>
    <row r="359" spans="2:11">
      <c r="B359" s="62" t="s">
        <v>25</v>
      </c>
      <c r="C359" s="61" t="s">
        <v>23</v>
      </c>
      <c r="D359" s="81">
        <v>44719</v>
      </c>
      <c r="E359" s="84" t="s">
        <v>2434</v>
      </c>
      <c r="F359" s="84" t="s">
        <v>381</v>
      </c>
      <c r="G359" s="83">
        <v>68</v>
      </c>
      <c r="H359" s="119">
        <v>31.9</v>
      </c>
      <c r="I359" s="118">
        <v>2169.1999999999998</v>
      </c>
      <c r="J359" s="58" t="s">
        <v>13</v>
      </c>
      <c r="K359" s="31" t="s">
        <v>2319</v>
      </c>
    </row>
    <row r="360" spans="2:11">
      <c r="B360" s="62" t="s">
        <v>25</v>
      </c>
      <c r="C360" s="61" t="s">
        <v>23</v>
      </c>
      <c r="D360" s="81">
        <v>44719</v>
      </c>
      <c r="E360" s="84" t="s">
        <v>2435</v>
      </c>
      <c r="F360" s="84" t="s">
        <v>381</v>
      </c>
      <c r="G360" s="83">
        <v>53</v>
      </c>
      <c r="H360" s="119">
        <v>31.85</v>
      </c>
      <c r="I360" s="118">
        <v>1688.0500000000002</v>
      </c>
      <c r="J360" s="58" t="s">
        <v>13</v>
      </c>
      <c r="K360" s="31" t="s">
        <v>2320</v>
      </c>
    </row>
    <row r="361" spans="2:11">
      <c r="B361" s="62" t="s">
        <v>25</v>
      </c>
      <c r="C361" s="61" t="s">
        <v>23</v>
      </c>
      <c r="D361" s="13">
        <v>44719</v>
      </c>
      <c r="E361" s="84" t="s">
        <v>2435</v>
      </c>
      <c r="F361" s="84" t="s">
        <v>381</v>
      </c>
      <c r="G361" s="83">
        <v>60</v>
      </c>
      <c r="H361" s="119">
        <v>31.85</v>
      </c>
      <c r="I361" s="118">
        <v>1911</v>
      </c>
      <c r="J361" s="58" t="s">
        <v>13</v>
      </c>
      <c r="K361" s="31" t="s">
        <v>2321</v>
      </c>
    </row>
    <row r="362" spans="2:11">
      <c r="B362" s="62" t="s">
        <v>25</v>
      </c>
      <c r="C362" s="61" t="s">
        <v>23</v>
      </c>
      <c r="D362" s="81">
        <v>44719</v>
      </c>
      <c r="E362" s="84" t="s">
        <v>2435</v>
      </c>
      <c r="F362" s="84" t="s">
        <v>381</v>
      </c>
      <c r="G362" s="83">
        <v>59</v>
      </c>
      <c r="H362" s="119">
        <v>31.85</v>
      </c>
      <c r="I362" s="118">
        <v>1879.15</v>
      </c>
      <c r="J362" s="58" t="s">
        <v>13</v>
      </c>
      <c r="K362" s="31" t="s">
        <v>2322</v>
      </c>
    </row>
    <row r="363" spans="2:11">
      <c r="B363" s="62" t="s">
        <v>25</v>
      </c>
      <c r="C363" s="61" t="s">
        <v>23</v>
      </c>
      <c r="D363" s="13">
        <v>44719</v>
      </c>
      <c r="E363" s="84" t="s">
        <v>2436</v>
      </c>
      <c r="F363" s="84" t="s">
        <v>381</v>
      </c>
      <c r="G363" s="83">
        <v>51</v>
      </c>
      <c r="H363" s="119">
        <v>31.9</v>
      </c>
      <c r="I363" s="118">
        <v>1626.8999999999999</v>
      </c>
      <c r="J363" s="58" t="s">
        <v>13</v>
      </c>
      <c r="K363" s="31" t="s">
        <v>2323</v>
      </c>
    </row>
    <row r="364" spans="2:11">
      <c r="B364" s="62" t="s">
        <v>25</v>
      </c>
      <c r="C364" s="61" t="s">
        <v>23</v>
      </c>
      <c r="D364" s="81">
        <v>44719</v>
      </c>
      <c r="E364" s="84" t="s">
        <v>2437</v>
      </c>
      <c r="F364" s="84" t="s">
        <v>381</v>
      </c>
      <c r="G364" s="83">
        <v>60</v>
      </c>
      <c r="H364" s="119">
        <v>31.9</v>
      </c>
      <c r="I364" s="118">
        <v>1914</v>
      </c>
      <c r="J364" s="58" t="s">
        <v>13</v>
      </c>
      <c r="K364" s="31" t="s">
        <v>2324</v>
      </c>
    </row>
    <row r="365" spans="2:11">
      <c r="B365" s="62" t="s">
        <v>25</v>
      </c>
      <c r="C365" s="61" t="s">
        <v>23</v>
      </c>
      <c r="D365" s="13">
        <v>44719</v>
      </c>
      <c r="E365" s="84" t="s">
        <v>2438</v>
      </c>
      <c r="F365" s="84" t="s">
        <v>381</v>
      </c>
      <c r="G365" s="83">
        <v>60</v>
      </c>
      <c r="H365" s="119">
        <v>31.85</v>
      </c>
      <c r="I365" s="118">
        <v>1911</v>
      </c>
      <c r="J365" s="58" t="s">
        <v>13</v>
      </c>
      <c r="K365" s="31" t="s">
        <v>2325</v>
      </c>
    </row>
    <row r="366" spans="2:11">
      <c r="B366" s="62" t="s">
        <v>25</v>
      </c>
      <c r="C366" s="61" t="s">
        <v>23</v>
      </c>
      <c r="D366" s="81">
        <v>44719</v>
      </c>
      <c r="E366" s="84" t="s">
        <v>2438</v>
      </c>
      <c r="F366" s="84" t="s">
        <v>381</v>
      </c>
      <c r="G366" s="83">
        <v>6</v>
      </c>
      <c r="H366" s="119">
        <v>31.85</v>
      </c>
      <c r="I366" s="118">
        <v>191.10000000000002</v>
      </c>
      <c r="J366" s="58" t="s">
        <v>13</v>
      </c>
      <c r="K366" s="31" t="s">
        <v>2326</v>
      </c>
    </row>
    <row r="367" spans="2:11">
      <c r="B367" s="62" t="s">
        <v>25</v>
      </c>
      <c r="C367" s="61" t="s">
        <v>23</v>
      </c>
      <c r="D367" s="81">
        <v>44719</v>
      </c>
      <c r="E367" s="84" t="s">
        <v>2438</v>
      </c>
      <c r="F367" s="84" t="s">
        <v>381</v>
      </c>
      <c r="G367" s="83">
        <v>85</v>
      </c>
      <c r="H367" s="119">
        <v>31.85</v>
      </c>
      <c r="I367" s="118">
        <v>2707.25</v>
      </c>
      <c r="J367" s="58" t="s">
        <v>13</v>
      </c>
      <c r="K367" s="31" t="s">
        <v>2327</v>
      </c>
    </row>
    <row r="368" spans="2:11">
      <c r="B368" s="62" t="s">
        <v>25</v>
      </c>
      <c r="C368" s="61" t="s">
        <v>23</v>
      </c>
      <c r="D368" s="13">
        <v>44719</v>
      </c>
      <c r="E368" s="84" t="s">
        <v>2439</v>
      </c>
      <c r="F368" s="84" t="s">
        <v>381</v>
      </c>
      <c r="G368" s="83">
        <v>52</v>
      </c>
      <c r="H368" s="119">
        <v>31.8</v>
      </c>
      <c r="I368" s="118">
        <v>1653.6000000000001</v>
      </c>
      <c r="J368" s="58" t="s">
        <v>13</v>
      </c>
      <c r="K368" s="31" t="s">
        <v>2328</v>
      </c>
    </row>
    <row r="369" spans="2:11">
      <c r="B369" s="62" t="s">
        <v>25</v>
      </c>
      <c r="C369" s="61" t="s">
        <v>23</v>
      </c>
      <c r="D369" s="81">
        <v>44719</v>
      </c>
      <c r="E369" s="84" t="s">
        <v>2439</v>
      </c>
      <c r="F369" s="84" t="s">
        <v>381</v>
      </c>
      <c r="G369" s="83">
        <v>58</v>
      </c>
      <c r="H369" s="119">
        <v>31.8</v>
      </c>
      <c r="I369" s="118">
        <v>1844.4</v>
      </c>
      <c r="J369" s="58" t="s">
        <v>13</v>
      </c>
      <c r="K369" s="31" t="s">
        <v>2329</v>
      </c>
    </row>
    <row r="370" spans="2:11">
      <c r="B370" s="62" t="s">
        <v>25</v>
      </c>
      <c r="C370" s="61" t="s">
        <v>23</v>
      </c>
      <c r="D370" s="13">
        <v>44719</v>
      </c>
      <c r="E370" s="84" t="s">
        <v>2440</v>
      </c>
      <c r="F370" s="84" t="s">
        <v>381</v>
      </c>
      <c r="G370" s="83">
        <v>96</v>
      </c>
      <c r="H370" s="119">
        <v>31.8</v>
      </c>
      <c r="I370" s="118">
        <v>3052.8</v>
      </c>
      <c r="J370" s="58" t="s">
        <v>13</v>
      </c>
      <c r="K370" s="31" t="s">
        <v>2330</v>
      </c>
    </row>
    <row r="371" spans="2:11">
      <c r="B371" s="62" t="s">
        <v>25</v>
      </c>
      <c r="C371" s="61" t="s">
        <v>23</v>
      </c>
      <c r="D371" s="81">
        <v>44719</v>
      </c>
      <c r="E371" s="84" t="s">
        <v>2441</v>
      </c>
      <c r="F371" s="84" t="s">
        <v>381</v>
      </c>
      <c r="G371" s="83">
        <v>124</v>
      </c>
      <c r="H371" s="119">
        <v>31.8</v>
      </c>
      <c r="I371" s="118">
        <v>3943.2000000000003</v>
      </c>
      <c r="J371" s="58" t="s">
        <v>13</v>
      </c>
      <c r="K371" s="31" t="s">
        <v>2331</v>
      </c>
    </row>
    <row r="372" spans="2:11">
      <c r="B372" s="62" t="s">
        <v>25</v>
      </c>
      <c r="C372" s="61" t="s">
        <v>23</v>
      </c>
      <c r="D372" s="13">
        <v>44719</v>
      </c>
      <c r="E372" s="84" t="s">
        <v>2442</v>
      </c>
      <c r="F372" s="84" t="s">
        <v>381</v>
      </c>
      <c r="G372" s="83">
        <v>86</v>
      </c>
      <c r="H372" s="119">
        <v>31.8</v>
      </c>
      <c r="I372" s="118">
        <v>2734.8</v>
      </c>
      <c r="J372" s="58" t="s">
        <v>13</v>
      </c>
      <c r="K372" s="31" t="s">
        <v>2332</v>
      </c>
    </row>
    <row r="373" spans="2:11">
      <c r="B373" s="62" t="s">
        <v>25</v>
      </c>
      <c r="C373" s="61" t="s">
        <v>23</v>
      </c>
      <c r="D373" s="81">
        <v>44719</v>
      </c>
      <c r="E373" s="84" t="s">
        <v>2443</v>
      </c>
      <c r="F373" s="84" t="s">
        <v>381</v>
      </c>
      <c r="G373" s="83">
        <v>75</v>
      </c>
      <c r="H373" s="119">
        <v>31.8</v>
      </c>
      <c r="I373" s="118">
        <v>2385</v>
      </c>
      <c r="J373" s="58" t="s">
        <v>13</v>
      </c>
      <c r="K373" s="31" t="s">
        <v>2333</v>
      </c>
    </row>
    <row r="374" spans="2:11">
      <c r="B374" s="62" t="s">
        <v>25</v>
      </c>
      <c r="C374" s="61" t="s">
        <v>23</v>
      </c>
      <c r="D374" s="81">
        <v>44719</v>
      </c>
      <c r="E374" s="84" t="s">
        <v>2443</v>
      </c>
      <c r="F374" s="84" t="s">
        <v>381</v>
      </c>
      <c r="G374" s="83">
        <v>15</v>
      </c>
      <c r="H374" s="119">
        <v>31.8</v>
      </c>
      <c r="I374" s="118">
        <v>477</v>
      </c>
      <c r="J374" s="58" t="s">
        <v>13</v>
      </c>
      <c r="K374" s="31" t="s">
        <v>2334</v>
      </c>
    </row>
    <row r="375" spans="2:11">
      <c r="B375" s="62" t="s">
        <v>25</v>
      </c>
      <c r="C375" s="61" t="s">
        <v>23</v>
      </c>
      <c r="D375" s="13">
        <v>44719</v>
      </c>
      <c r="E375" s="84" t="s">
        <v>2022</v>
      </c>
      <c r="F375" s="84" t="s">
        <v>381</v>
      </c>
      <c r="G375" s="83">
        <v>72</v>
      </c>
      <c r="H375" s="119">
        <v>31.8</v>
      </c>
      <c r="I375" s="118">
        <v>2289.6</v>
      </c>
      <c r="J375" s="58" t="s">
        <v>13</v>
      </c>
      <c r="K375" s="31" t="s">
        <v>2335</v>
      </c>
    </row>
    <row r="376" spans="2:11">
      <c r="B376" s="62" t="s">
        <v>25</v>
      </c>
      <c r="C376" s="61" t="s">
        <v>23</v>
      </c>
      <c r="D376" s="81">
        <v>44719</v>
      </c>
      <c r="E376" s="84" t="s">
        <v>2444</v>
      </c>
      <c r="F376" s="84" t="s">
        <v>381</v>
      </c>
      <c r="G376" s="83">
        <v>57</v>
      </c>
      <c r="H376" s="119">
        <v>31.6</v>
      </c>
      <c r="I376" s="118">
        <v>1801.2</v>
      </c>
      <c r="J376" s="58" t="s">
        <v>13</v>
      </c>
      <c r="K376" s="31" t="s">
        <v>2336</v>
      </c>
    </row>
    <row r="377" spans="2:11">
      <c r="B377" s="62" t="s">
        <v>25</v>
      </c>
      <c r="C377" s="61" t="s">
        <v>23</v>
      </c>
      <c r="D377" s="13">
        <v>44719</v>
      </c>
      <c r="E377" s="84" t="s">
        <v>2444</v>
      </c>
      <c r="F377" s="84" t="s">
        <v>381</v>
      </c>
      <c r="G377" s="83">
        <v>53</v>
      </c>
      <c r="H377" s="119">
        <v>31.6</v>
      </c>
      <c r="I377" s="118">
        <v>1674.8000000000002</v>
      </c>
      <c r="J377" s="58" t="s">
        <v>13</v>
      </c>
      <c r="K377" s="31" t="s">
        <v>2337</v>
      </c>
    </row>
    <row r="378" spans="2:11">
      <c r="B378" s="62" t="s">
        <v>25</v>
      </c>
      <c r="C378" s="61" t="s">
        <v>23</v>
      </c>
      <c r="D378" s="81">
        <v>44719</v>
      </c>
      <c r="E378" s="84" t="s">
        <v>2444</v>
      </c>
      <c r="F378" s="84" t="s">
        <v>381</v>
      </c>
      <c r="G378" s="83">
        <v>53</v>
      </c>
      <c r="H378" s="119">
        <v>31.6</v>
      </c>
      <c r="I378" s="118">
        <v>1674.8000000000002</v>
      </c>
      <c r="J378" s="58" t="s">
        <v>13</v>
      </c>
      <c r="K378" s="31" t="s">
        <v>2338</v>
      </c>
    </row>
    <row r="379" spans="2:11">
      <c r="B379" s="62" t="s">
        <v>25</v>
      </c>
      <c r="C379" s="61" t="s">
        <v>23</v>
      </c>
      <c r="D379" s="13">
        <v>44719</v>
      </c>
      <c r="E379" s="84" t="s">
        <v>2444</v>
      </c>
      <c r="F379" s="84" t="s">
        <v>381</v>
      </c>
      <c r="G379" s="83">
        <v>88</v>
      </c>
      <c r="H379" s="119">
        <v>31.6</v>
      </c>
      <c r="I379" s="118">
        <v>2780.8</v>
      </c>
      <c r="J379" s="58" t="s">
        <v>13</v>
      </c>
      <c r="K379" s="31" t="s">
        <v>2339</v>
      </c>
    </row>
    <row r="380" spans="2:11">
      <c r="B380" s="62" t="s">
        <v>25</v>
      </c>
      <c r="C380" s="61" t="s">
        <v>23</v>
      </c>
      <c r="D380" s="81">
        <v>44719</v>
      </c>
      <c r="E380" s="84" t="s">
        <v>2444</v>
      </c>
      <c r="F380" s="84" t="s">
        <v>381</v>
      </c>
      <c r="G380" s="83">
        <v>57</v>
      </c>
      <c r="H380" s="119">
        <v>31.6</v>
      </c>
      <c r="I380" s="118">
        <v>1801.2</v>
      </c>
      <c r="J380" s="58" t="s">
        <v>13</v>
      </c>
      <c r="K380" s="31" t="s">
        <v>2340</v>
      </c>
    </row>
    <row r="381" spans="2:11">
      <c r="B381" s="62" t="s">
        <v>25</v>
      </c>
      <c r="C381" s="61" t="s">
        <v>23</v>
      </c>
      <c r="D381" s="81">
        <v>44719</v>
      </c>
      <c r="E381" s="84" t="s">
        <v>2445</v>
      </c>
      <c r="F381" s="84" t="s">
        <v>381</v>
      </c>
      <c r="G381" s="83">
        <v>83</v>
      </c>
      <c r="H381" s="119">
        <v>31.55</v>
      </c>
      <c r="I381" s="118">
        <v>2618.65</v>
      </c>
      <c r="J381" s="58" t="s">
        <v>13</v>
      </c>
      <c r="K381" s="31" t="s">
        <v>2341</v>
      </c>
    </row>
    <row r="382" spans="2:11">
      <c r="B382" s="62" t="s">
        <v>25</v>
      </c>
      <c r="C382" s="61" t="s">
        <v>23</v>
      </c>
      <c r="D382" s="13">
        <v>44719</v>
      </c>
      <c r="E382" s="84" t="s">
        <v>2446</v>
      </c>
      <c r="F382" s="84" t="s">
        <v>381</v>
      </c>
      <c r="G382" s="83">
        <v>77</v>
      </c>
      <c r="H382" s="119">
        <v>31.7</v>
      </c>
      <c r="I382" s="118">
        <v>2440.9</v>
      </c>
      <c r="J382" s="58" t="s">
        <v>13</v>
      </c>
      <c r="K382" s="31" t="s">
        <v>2342</v>
      </c>
    </row>
    <row r="383" spans="2:11">
      <c r="B383" s="62" t="s">
        <v>25</v>
      </c>
      <c r="C383" s="61" t="s">
        <v>23</v>
      </c>
      <c r="D383" s="81">
        <v>44719</v>
      </c>
      <c r="E383" s="84" t="s">
        <v>2446</v>
      </c>
      <c r="F383" s="84" t="s">
        <v>381</v>
      </c>
      <c r="G383" s="83">
        <v>73</v>
      </c>
      <c r="H383" s="119">
        <v>31.75</v>
      </c>
      <c r="I383" s="118">
        <v>2317.75</v>
      </c>
      <c r="J383" s="58" t="s">
        <v>13</v>
      </c>
      <c r="K383" s="31" t="s">
        <v>2343</v>
      </c>
    </row>
    <row r="384" spans="2:11">
      <c r="B384" s="62" t="s">
        <v>25</v>
      </c>
      <c r="C384" s="61" t="s">
        <v>23</v>
      </c>
      <c r="D384" s="13">
        <v>44719</v>
      </c>
      <c r="E384" s="84" t="s">
        <v>2447</v>
      </c>
      <c r="F384" s="84" t="s">
        <v>381</v>
      </c>
      <c r="G384" s="83">
        <v>50</v>
      </c>
      <c r="H384" s="119">
        <v>31.7</v>
      </c>
      <c r="I384" s="118">
        <v>1585</v>
      </c>
      <c r="J384" s="58" t="s">
        <v>13</v>
      </c>
      <c r="K384" s="31" t="s">
        <v>2344</v>
      </c>
    </row>
    <row r="385" spans="2:11">
      <c r="B385" s="62" t="s">
        <v>25</v>
      </c>
      <c r="C385" s="61" t="s">
        <v>23</v>
      </c>
      <c r="D385" s="81">
        <v>44719</v>
      </c>
      <c r="E385" s="84" t="s">
        <v>2448</v>
      </c>
      <c r="F385" s="84" t="s">
        <v>381</v>
      </c>
      <c r="G385" s="83">
        <v>62</v>
      </c>
      <c r="H385" s="119">
        <v>31.7</v>
      </c>
      <c r="I385" s="118">
        <v>1965.3999999999999</v>
      </c>
      <c r="J385" s="58" t="s">
        <v>13</v>
      </c>
      <c r="K385" s="31" t="s">
        <v>2345</v>
      </c>
    </row>
    <row r="386" spans="2:11">
      <c r="B386" s="62" t="s">
        <v>25</v>
      </c>
      <c r="C386" s="61" t="s">
        <v>23</v>
      </c>
      <c r="D386" s="13">
        <v>44719</v>
      </c>
      <c r="E386" s="84" t="s">
        <v>2448</v>
      </c>
      <c r="F386" s="84" t="s">
        <v>381</v>
      </c>
      <c r="G386" s="83">
        <v>62</v>
      </c>
      <c r="H386" s="119">
        <v>31.7</v>
      </c>
      <c r="I386" s="118">
        <v>1965.3999999999999</v>
      </c>
      <c r="J386" s="58" t="s">
        <v>13</v>
      </c>
      <c r="K386" s="31" t="s">
        <v>2346</v>
      </c>
    </row>
    <row r="387" spans="2:11">
      <c r="B387" s="62" t="s">
        <v>25</v>
      </c>
      <c r="C387" s="61" t="s">
        <v>23</v>
      </c>
      <c r="D387" s="81">
        <v>44719</v>
      </c>
      <c r="E387" s="84" t="s">
        <v>2449</v>
      </c>
      <c r="F387" s="84" t="s">
        <v>381</v>
      </c>
      <c r="G387" s="83">
        <v>65</v>
      </c>
      <c r="H387" s="119">
        <v>31.7</v>
      </c>
      <c r="I387" s="118">
        <v>2060.5</v>
      </c>
      <c r="J387" s="58" t="s">
        <v>13</v>
      </c>
      <c r="K387" s="31" t="s">
        <v>2347</v>
      </c>
    </row>
    <row r="388" spans="2:11">
      <c r="B388" s="62" t="s">
        <v>25</v>
      </c>
      <c r="C388" s="61" t="s">
        <v>23</v>
      </c>
      <c r="D388" s="81">
        <v>44719</v>
      </c>
      <c r="E388" s="84" t="s">
        <v>2450</v>
      </c>
      <c r="F388" s="84" t="s">
        <v>381</v>
      </c>
      <c r="G388" s="83">
        <v>124</v>
      </c>
      <c r="H388" s="119">
        <v>31.7</v>
      </c>
      <c r="I388" s="118">
        <v>3930.7999999999997</v>
      </c>
      <c r="J388" s="58" t="s">
        <v>13</v>
      </c>
      <c r="K388" s="31" t="s">
        <v>2348</v>
      </c>
    </row>
    <row r="389" spans="2:11">
      <c r="B389" s="62" t="s">
        <v>25</v>
      </c>
      <c r="C389" s="61" t="s">
        <v>23</v>
      </c>
      <c r="D389" s="13">
        <v>44719</v>
      </c>
      <c r="E389" s="84" t="s">
        <v>2451</v>
      </c>
      <c r="F389" s="84" t="s">
        <v>381</v>
      </c>
      <c r="G389" s="83">
        <v>88</v>
      </c>
      <c r="H389" s="119">
        <v>31.7</v>
      </c>
      <c r="I389" s="118">
        <v>2789.6</v>
      </c>
      <c r="J389" s="58" t="s">
        <v>13</v>
      </c>
      <c r="K389" s="31" t="s">
        <v>2349</v>
      </c>
    </row>
    <row r="390" spans="2:11">
      <c r="B390" s="62" t="s">
        <v>25</v>
      </c>
      <c r="C390" s="61" t="s">
        <v>23</v>
      </c>
      <c r="D390" s="81">
        <v>44719</v>
      </c>
      <c r="E390" s="84" t="s">
        <v>2452</v>
      </c>
      <c r="F390" s="84" t="s">
        <v>381</v>
      </c>
      <c r="G390" s="83">
        <v>111</v>
      </c>
      <c r="H390" s="119">
        <v>31.7</v>
      </c>
      <c r="I390" s="118">
        <v>3518.7</v>
      </c>
      <c r="J390" s="58" t="s">
        <v>13</v>
      </c>
      <c r="K390" s="31" t="s">
        <v>2350</v>
      </c>
    </row>
    <row r="391" spans="2:11">
      <c r="B391" s="62" t="s">
        <v>25</v>
      </c>
      <c r="C391" s="61" t="s">
        <v>23</v>
      </c>
      <c r="D391" s="13">
        <v>44719</v>
      </c>
      <c r="E391" s="84" t="s">
        <v>2453</v>
      </c>
      <c r="F391" s="84" t="s">
        <v>381</v>
      </c>
      <c r="G391" s="83">
        <v>96</v>
      </c>
      <c r="H391" s="119">
        <v>31.7</v>
      </c>
      <c r="I391" s="118">
        <v>3043.2</v>
      </c>
      <c r="J391" s="58" t="s">
        <v>13</v>
      </c>
      <c r="K391" s="31" t="s">
        <v>2351</v>
      </c>
    </row>
    <row r="392" spans="2:11">
      <c r="B392" s="62" t="s">
        <v>25</v>
      </c>
      <c r="C392" s="61" t="s">
        <v>23</v>
      </c>
      <c r="D392" s="81">
        <v>44719</v>
      </c>
      <c r="E392" s="84" t="s">
        <v>2454</v>
      </c>
      <c r="F392" s="84" t="s">
        <v>381</v>
      </c>
      <c r="G392" s="83">
        <v>99</v>
      </c>
      <c r="H392" s="119">
        <v>31.7</v>
      </c>
      <c r="I392" s="118">
        <v>3138.2999999999997</v>
      </c>
      <c r="J392" s="58" t="s">
        <v>13</v>
      </c>
      <c r="K392" s="31" t="s">
        <v>2352</v>
      </c>
    </row>
    <row r="393" spans="2:11">
      <c r="B393" s="62" t="s">
        <v>25</v>
      </c>
      <c r="C393" s="61" t="s">
        <v>23</v>
      </c>
      <c r="D393" s="13">
        <v>44719</v>
      </c>
      <c r="E393" s="84" t="s">
        <v>2455</v>
      </c>
      <c r="F393" s="84" t="s">
        <v>381</v>
      </c>
      <c r="G393" s="83">
        <v>58</v>
      </c>
      <c r="H393" s="119">
        <v>31.7</v>
      </c>
      <c r="I393" s="118">
        <v>1838.6</v>
      </c>
      <c r="J393" s="58" t="s">
        <v>13</v>
      </c>
      <c r="K393" s="31" t="s">
        <v>2353</v>
      </c>
    </row>
    <row r="394" spans="2:11">
      <c r="B394" s="62" t="s">
        <v>25</v>
      </c>
      <c r="C394" s="61" t="s">
        <v>23</v>
      </c>
      <c r="D394" s="81">
        <v>44719</v>
      </c>
      <c r="E394" s="84" t="s">
        <v>2456</v>
      </c>
      <c r="F394" s="84" t="s">
        <v>381</v>
      </c>
      <c r="G394" s="83">
        <v>84</v>
      </c>
      <c r="H394" s="119">
        <v>31.7</v>
      </c>
      <c r="I394" s="118">
        <v>2662.7999999999997</v>
      </c>
      <c r="J394" s="58" t="s">
        <v>13</v>
      </c>
      <c r="K394" s="31" t="s">
        <v>2354</v>
      </c>
    </row>
    <row r="395" spans="2:11">
      <c r="B395" s="62" t="s">
        <v>25</v>
      </c>
      <c r="C395" s="61" t="s">
        <v>23</v>
      </c>
      <c r="D395" s="81">
        <v>44719</v>
      </c>
      <c r="E395" s="84" t="s">
        <v>2457</v>
      </c>
      <c r="F395" s="84" t="s">
        <v>381</v>
      </c>
      <c r="G395" s="83">
        <v>84</v>
      </c>
      <c r="H395" s="119">
        <v>31.7</v>
      </c>
      <c r="I395" s="118">
        <v>2662.7999999999997</v>
      </c>
      <c r="J395" s="58" t="s">
        <v>13</v>
      </c>
      <c r="K395" s="31" t="s">
        <v>2355</v>
      </c>
    </row>
    <row r="396" spans="2:11">
      <c r="B396" s="62" t="s">
        <v>25</v>
      </c>
      <c r="C396" s="61" t="s">
        <v>23</v>
      </c>
      <c r="D396" s="13">
        <v>44719</v>
      </c>
      <c r="E396" s="84" t="s">
        <v>2458</v>
      </c>
      <c r="F396" s="84" t="s">
        <v>381</v>
      </c>
      <c r="G396" s="83">
        <v>96</v>
      </c>
      <c r="H396" s="119">
        <v>31.7</v>
      </c>
      <c r="I396" s="118">
        <v>3043.2</v>
      </c>
      <c r="J396" s="58" t="s">
        <v>13</v>
      </c>
      <c r="K396" s="31" t="s">
        <v>2356</v>
      </c>
    </row>
    <row r="397" spans="2:11">
      <c r="B397" s="62" t="s">
        <v>25</v>
      </c>
      <c r="C397" s="61" t="s">
        <v>23</v>
      </c>
      <c r="D397" s="81">
        <v>44719</v>
      </c>
      <c r="E397" s="84" t="s">
        <v>2459</v>
      </c>
      <c r="F397" s="84" t="s">
        <v>381</v>
      </c>
      <c r="G397" s="83">
        <v>9</v>
      </c>
      <c r="H397" s="119">
        <v>31.7</v>
      </c>
      <c r="I397" s="118">
        <v>285.3</v>
      </c>
      <c r="J397" s="58" t="s">
        <v>13</v>
      </c>
      <c r="K397" s="31" t="s">
        <v>2357</v>
      </c>
    </row>
    <row r="398" spans="2:11">
      <c r="B398" s="62" t="s">
        <v>25</v>
      </c>
      <c r="C398" s="61" t="s">
        <v>23</v>
      </c>
      <c r="D398" s="13">
        <v>44719</v>
      </c>
      <c r="E398" s="84" t="s">
        <v>2459</v>
      </c>
      <c r="F398" s="84" t="s">
        <v>381</v>
      </c>
      <c r="G398" s="83">
        <v>45</v>
      </c>
      <c r="H398" s="119">
        <v>31.7</v>
      </c>
      <c r="I398" s="118">
        <v>1426.5</v>
      </c>
      <c r="J398" s="58" t="s">
        <v>13</v>
      </c>
      <c r="K398" s="31" t="s">
        <v>2358</v>
      </c>
    </row>
    <row r="399" spans="2:11">
      <c r="B399" s="62" t="s">
        <v>25</v>
      </c>
      <c r="C399" s="61" t="s">
        <v>23</v>
      </c>
      <c r="D399" s="81">
        <v>44719</v>
      </c>
      <c r="E399" s="84" t="s">
        <v>2460</v>
      </c>
      <c r="F399" s="84" t="s">
        <v>381</v>
      </c>
      <c r="G399" s="83">
        <v>58</v>
      </c>
      <c r="H399" s="119">
        <v>31.7</v>
      </c>
      <c r="I399" s="118">
        <v>1838.6</v>
      </c>
      <c r="J399" s="58" t="s">
        <v>13</v>
      </c>
      <c r="K399" s="31" t="s">
        <v>2359</v>
      </c>
    </row>
    <row r="400" spans="2:11">
      <c r="B400" s="62" t="s">
        <v>25</v>
      </c>
      <c r="C400" s="61" t="s">
        <v>23</v>
      </c>
      <c r="D400" s="13">
        <v>44719</v>
      </c>
      <c r="E400" s="84" t="s">
        <v>2460</v>
      </c>
      <c r="F400" s="84" t="s">
        <v>381</v>
      </c>
      <c r="G400" s="83">
        <v>23</v>
      </c>
      <c r="H400" s="119">
        <v>31.7</v>
      </c>
      <c r="I400" s="118">
        <v>729.1</v>
      </c>
      <c r="J400" s="58" t="s">
        <v>13</v>
      </c>
      <c r="K400" s="31" t="s">
        <v>2360</v>
      </c>
    </row>
    <row r="401" spans="2:11">
      <c r="B401" s="62" t="s">
        <v>25</v>
      </c>
      <c r="C401" s="61" t="s">
        <v>23</v>
      </c>
      <c r="D401" s="81">
        <v>44719</v>
      </c>
      <c r="E401" s="84" t="s">
        <v>2461</v>
      </c>
      <c r="F401" s="84" t="s">
        <v>381</v>
      </c>
      <c r="G401" s="83">
        <v>72</v>
      </c>
      <c r="H401" s="119">
        <v>31.7</v>
      </c>
      <c r="I401" s="118">
        <v>2282.4</v>
      </c>
      <c r="J401" s="58" t="s">
        <v>13</v>
      </c>
      <c r="K401" s="31" t="s">
        <v>2361</v>
      </c>
    </row>
    <row r="402" spans="2:11">
      <c r="B402" s="62" t="s">
        <v>25</v>
      </c>
      <c r="C402" s="61" t="s">
        <v>23</v>
      </c>
      <c r="D402" s="81">
        <v>44719</v>
      </c>
      <c r="E402" s="84" t="s">
        <v>2462</v>
      </c>
      <c r="F402" s="84" t="s">
        <v>381</v>
      </c>
      <c r="G402" s="83">
        <v>51</v>
      </c>
      <c r="H402" s="119">
        <v>31.7</v>
      </c>
      <c r="I402" s="118">
        <v>1616.7</v>
      </c>
      <c r="J402" s="58" t="s">
        <v>13</v>
      </c>
      <c r="K402" s="31" t="s">
        <v>2362</v>
      </c>
    </row>
    <row r="403" spans="2:11">
      <c r="B403" s="62" t="s">
        <v>25</v>
      </c>
      <c r="C403" s="61" t="s">
        <v>23</v>
      </c>
      <c r="D403" s="13">
        <v>44719</v>
      </c>
      <c r="E403" s="84" t="s">
        <v>2463</v>
      </c>
      <c r="F403" s="84" t="s">
        <v>381</v>
      </c>
      <c r="G403" s="83">
        <v>92</v>
      </c>
      <c r="H403" s="119">
        <v>31.7</v>
      </c>
      <c r="I403" s="118">
        <v>2916.4</v>
      </c>
      <c r="J403" s="58" t="s">
        <v>13</v>
      </c>
      <c r="K403" s="31" t="s">
        <v>2363</v>
      </c>
    </row>
    <row r="404" spans="2:11">
      <c r="B404" s="62" t="s">
        <v>25</v>
      </c>
      <c r="C404" s="61" t="s">
        <v>23</v>
      </c>
      <c r="D404" s="81">
        <v>44719</v>
      </c>
      <c r="E404" s="84" t="s">
        <v>2464</v>
      </c>
      <c r="F404" s="84" t="s">
        <v>381</v>
      </c>
      <c r="G404" s="83">
        <v>61</v>
      </c>
      <c r="H404" s="119">
        <v>31.7</v>
      </c>
      <c r="I404" s="118">
        <v>1933.7</v>
      </c>
      <c r="J404" s="58" t="s">
        <v>13</v>
      </c>
      <c r="K404" s="31" t="s">
        <v>2364</v>
      </c>
    </row>
    <row r="405" spans="2:11">
      <c r="B405" s="62" t="s">
        <v>25</v>
      </c>
      <c r="C405" s="61" t="s">
        <v>23</v>
      </c>
      <c r="D405" s="13">
        <v>44719</v>
      </c>
      <c r="E405" s="84" t="s">
        <v>2465</v>
      </c>
      <c r="F405" s="84" t="s">
        <v>381</v>
      </c>
      <c r="G405" s="83">
        <v>81</v>
      </c>
      <c r="H405" s="119">
        <v>31.7</v>
      </c>
      <c r="I405" s="118">
        <v>2567.6999999999998</v>
      </c>
      <c r="J405" s="58" t="s">
        <v>13</v>
      </c>
      <c r="K405" s="31" t="s">
        <v>2365</v>
      </c>
    </row>
    <row r="406" spans="2:11">
      <c r="B406" s="62" t="s">
        <v>25</v>
      </c>
      <c r="C406" s="61" t="s">
        <v>23</v>
      </c>
      <c r="D406" s="81">
        <v>44719</v>
      </c>
      <c r="E406" s="84" t="s">
        <v>2466</v>
      </c>
      <c r="F406" s="84" t="s">
        <v>381</v>
      </c>
      <c r="G406" s="83">
        <v>108</v>
      </c>
      <c r="H406" s="119">
        <v>31.7</v>
      </c>
      <c r="I406" s="118">
        <v>3423.6</v>
      </c>
      <c r="J406" s="58" t="s">
        <v>13</v>
      </c>
      <c r="K406" s="31" t="s">
        <v>2366</v>
      </c>
    </row>
    <row r="407" spans="2:11">
      <c r="B407" s="62" t="s">
        <v>25</v>
      </c>
      <c r="C407" s="61" t="s">
        <v>23</v>
      </c>
      <c r="D407" s="13">
        <v>44719</v>
      </c>
      <c r="E407" s="84" t="s">
        <v>2467</v>
      </c>
      <c r="F407" s="84" t="s">
        <v>381</v>
      </c>
      <c r="G407" s="83">
        <v>92</v>
      </c>
      <c r="H407" s="119">
        <v>31.7</v>
      </c>
      <c r="I407" s="118">
        <v>2916.4</v>
      </c>
      <c r="J407" s="58" t="s">
        <v>13</v>
      </c>
      <c r="K407" s="31" t="s">
        <v>2367</v>
      </c>
    </row>
    <row r="408" spans="2:11">
      <c r="B408" s="62" t="s">
        <v>25</v>
      </c>
      <c r="C408" s="61" t="s">
        <v>23</v>
      </c>
      <c r="D408" s="81">
        <v>44719</v>
      </c>
      <c r="E408" s="84" t="s">
        <v>2468</v>
      </c>
      <c r="F408" s="84" t="s">
        <v>381</v>
      </c>
      <c r="G408" s="83">
        <v>53</v>
      </c>
      <c r="H408" s="119">
        <v>31.75</v>
      </c>
      <c r="I408" s="118">
        <v>1682.75</v>
      </c>
      <c r="J408" s="58" t="s">
        <v>13</v>
      </c>
      <c r="K408" s="31" t="s">
        <v>2368</v>
      </c>
    </row>
    <row r="409" spans="2:11">
      <c r="B409" s="62" t="s">
        <v>25</v>
      </c>
      <c r="C409" s="61" t="s">
        <v>23</v>
      </c>
      <c r="D409" s="81">
        <v>44719</v>
      </c>
      <c r="E409" s="84" t="s">
        <v>2469</v>
      </c>
      <c r="F409" s="84" t="s">
        <v>381</v>
      </c>
      <c r="G409" s="83">
        <v>89</v>
      </c>
      <c r="H409" s="119">
        <v>31.65</v>
      </c>
      <c r="I409" s="118">
        <v>2816.85</v>
      </c>
      <c r="J409" s="58" t="s">
        <v>13</v>
      </c>
      <c r="K409" s="31" t="s">
        <v>2369</v>
      </c>
    </row>
    <row r="410" spans="2:11">
      <c r="B410" s="62" t="s">
        <v>25</v>
      </c>
      <c r="C410" s="61" t="s">
        <v>23</v>
      </c>
      <c r="D410" s="13">
        <v>44719</v>
      </c>
      <c r="E410" s="84" t="s">
        <v>2470</v>
      </c>
      <c r="F410" s="84" t="s">
        <v>381</v>
      </c>
      <c r="G410" s="83">
        <v>54</v>
      </c>
      <c r="H410" s="119">
        <v>31.65</v>
      </c>
      <c r="I410" s="118">
        <v>1709.1</v>
      </c>
      <c r="J410" s="58" t="s">
        <v>13</v>
      </c>
      <c r="K410" s="31" t="s">
        <v>2370</v>
      </c>
    </row>
    <row r="411" spans="2:11">
      <c r="B411" s="62" t="s">
        <v>25</v>
      </c>
      <c r="C411" s="61" t="s">
        <v>23</v>
      </c>
      <c r="D411" s="81">
        <v>44719</v>
      </c>
      <c r="E411" s="84" t="s">
        <v>2470</v>
      </c>
      <c r="F411" s="84" t="s">
        <v>381</v>
      </c>
      <c r="G411" s="83">
        <v>54</v>
      </c>
      <c r="H411" s="119">
        <v>31.65</v>
      </c>
      <c r="I411" s="118">
        <v>1709.1</v>
      </c>
      <c r="J411" s="58" t="s">
        <v>13</v>
      </c>
      <c r="K411" s="31" t="s">
        <v>2371</v>
      </c>
    </row>
    <row r="412" spans="2:11">
      <c r="B412" s="62" t="s">
        <v>25</v>
      </c>
      <c r="C412" s="61" t="s">
        <v>23</v>
      </c>
      <c r="D412" s="13">
        <v>44719</v>
      </c>
      <c r="E412" s="84" t="s">
        <v>2471</v>
      </c>
      <c r="F412" s="84" t="s">
        <v>381</v>
      </c>
      <c r="G412" s="83">
        <v>58</v>
      </c>
      <c r="H412" s="119">
        <v>31.65</v>
      </c>
      <c r="I412" s="118">
        <v>1835.6999999999998</v>
      </c>
      <c r="J412" s="58" t="s">
        <v>13</v>
      </c>
      <c r="K412" s="31" t="s">
        <v>2372</v>
      </c>
    </row>
    <row r="413" spans="2:11">
      <c r="B413" s="62" t="s">
        <v>25</v>
      </c>
      <c r="C413" s="61" t="s">
        <v>23</v>
      </c>
      <c r="D413" s="81">
        <v>44719</v>
      </c>
      <c r="E413" s="84" t="s">
        <v>2472</v>
      </c>
      <c r="F413" s="84" t="s">
        <v>381</v>
      </c>
      <c r="G413" s="83">
        <v>57</v>
      </c>
      <c r="H413" s="119">
        <v>31.65</v>
      </c>
      <c r="I413" s="118">
        <v>1804.05</v>
      </c>
      <c r="J413" s="58" t="s">
        <v>13</v>
      </c>
      <c r="K413" s="31" t="s">
        <v>2373</v>
      </c>
    </row>
    <row r="414" spans="2:11">
      <c r="B414" s="62" t="s">
        <v>25</v>
      </c>
      <c r="C414" s="61" t="s">
        <v>23</v>
      </c>
      <c r="D414" s="13">
        <v>44719</v>
      </c>
      <c r="E414" s="84" t="s">
        <v>2473</v>
      </c>
      <c r="F414" s="84" t="s">
        <v>381</v>
      </c>
      <c r="G414" s="83">
        <v>117</v>
      </c>
      <c r="H414" s="119">
        <v>31.65</v>
      </c>
      <c r="I414" s="118">
        <v>3703.0499999999997</v>
      </c>
      <c r="J414" s="58" t="s">
        <v>13</v>
      </c>
      <c r="K414" s="31" t="s">
        <v>2374</v>
      </c>
    </row>
    <row r="415" spans="2:11">
      <c r="B415" s="62" t="s">
        <v>25</v>
      </c>
      <c r="C415" s="61" t="s">
        <v>23</v>
      </c>
      <c r="D415" s="81">
        <v>44719</v>
      </c>
      <c r="E415" s="84" t="s">
        <v>2473</v>
      </c>
      <c r="F415" s="84" t="s">
        <v>381</v>
      </c>
      <c r="G415" s="83">
        <v>33</v>
      </c>
      <c r="H415" s="119">
        <v>31.65</v>
      </c>
      <c r="I415" s="118">
        <v>1044.45</v>
      </c>
      <c r="J415" s="58" t="s">
        <v>13</v>
      </c>
      <c r="K415" s="31" t="s">
        <v>2375</v>
      </c>
    </row>
    <row r="416" spans="2:11">
      <c r="B416" s="62" t="s">
        <v>25</v>
      </c>
      <c r="C416" s="61" t="s">
        <v>23</v>
      </c>
      <c r="D416" s="81">
        <v>44719</v>
      </c>
      <c r="E416" s="84" t="s">
        <v>2166</v>
      </c>
      <c r="F416" s="84" t="s">
        <v>381</v>
      </c>
      <c r="G416" s="83">
        <v>53</v>
      </c>
      <c r="H416" s="119">
        <v>31.65</v>
      </c>
      <c r="I416" s="118">
        <v>1677.4499999999998</v>
      </c>
      <c r="J416" s="58" t="s">
        <v>13</v>
      </c>
      <c r="K416" s="31" t="s">
        <v>2376</v>
      </c>
    </row>
    <row r="417" spans="2:11">
      <c r="B417" s="62" t="s">
        <v>25</v>
      </c>
      <c r="C417" s="61" t="s">
        <v>23</v>
      </c>
      <c r="D417" s="13">
        <v>44719</v>
      </c>
      <c r="E417" s="84" t="s">
        <v>2166</v>
      </c>
      <c r="F417" s="84" t="s">
        <v>381</v>
      </c>
      <c r="G417" s="83">
        <v>55</v>
      </c>
      <c r="H417" s="119">
        <v>31.65</v>
      </c>
      <c r="I417" s="118">
        <v>1740.75</v>
      </c>
      <c r="J417" s="58" t="s">
        <v>13</v>
      </c>
      <c r="K417" s="31" t="s">
        <v>2377</v>
      </c>
    </row>
    <row r="418" spans="2:11">
      <c r="B418" s="62" t="s">
        <v>25</v>
      </c>
      <c r="C418" s="61" t="s">
        <v>23</v>
      </c>
      <c r="D418" s="81">
        <v>44719</v>
      </c>
      <c r="E418" s="84" t="s">
        <v>2166</v>
      </c>
      <c r="F418" s="84" t="s">
        <v>381</v>
      </c>
      <c r="G418" s="83">
        <v>81</v>
      </c>
      <c r="H418" s="119">
        <v>31.65</v>
      </c>
      <c r="I418" s="118">
        <v>2563.65</v>
      </c>
      <c r="J418" s="58" t="s">
        <v>13</v>
      </c>
      <c r="K418" s="31" t="s">
        <v>2378</v>
      </c>
    </row>
    <row r="419" spans="2:11">
      <c r="B419" s="62" t="s">
        <v>25</v>
      </c>
      <c r="C419" s="61" t="s">
        <v>23</v>
      </c>
      <c r="D419" s="13">
        <v>44719</v>
      </c>
      <c r="E419" s="84" t="s">
        <v>2166</v>
      </c>
      <c r="F419" s="84" t="s">
        <v>381</v>
      </c>
      <c r="G419" s="83">
        <v>55</v>
      </c>
      <c r="H419" s="119">
        <v>31.65</v>
      </c>
      <c r="I419" s="118">
        <v>1740.75</v>
      </c>
      <c r="J419" s="58" t="s">
        <v>13</v>
      </c>
      <c r="K419" s="31" t="s">
        <v>2379</v>
      </c>
    </row>
    <row r="420" spans="2:11">
      <c r="B420" s="62" t="s">
        <v>25</v>
      </c>
      <c r="C420" s="61" t="s">
        <v>23</v>
      </c>
      <c r="D420" s="81">
        <v>44719</v>
      </c>
      <c r="E420" s="84" t="s">
        <v>2166</v>
      </c>
      <c r="F420" s="84" t="s">
        <v>381</v>
      </c>
      <c r="G420" s="83">
        <v>50</v>
      </c>
      <c r="H420" s="119">
        <v>31.65</v>
      </c>
      <c r="I420" s="118">
        <v>1582.5</v>
      </c>
      <c r="J420" s="58" t="s">
        <v>13</v>
      </c>
      <c r="K420" s="31" t="s">
        <v>2380</v>
      </c>
    </row>
    <row r="421" spans="2:11">
      <c r="B421" s="62" t="s">
        <v>25</v>
      </c>
      <c r="C421" s="61" t="s">
        <v>23</v>
      </c>
      <c r="D421" s="13">
        <v>44719</v>
      </c>
      <c r="E421" s="84" t="s">
        <v>2166</v>
      </c>
      <c r="F421" s="84" t="s">
        <v>381</v>
      </c>
      <c r="G421" s="83">
        <v>50</v>
      </c>
      <c r="H421" s="119">
        <v>31.65</v>
      </c>
      <c r="I421" s="118">
        <v>1582.5</v>
      </c>
      <c r="J421" s="58" t="s">
        <v>13</v>
      </c>
      <c r="K421" s="31" t="s">
        <v>2381</v>
      </c>
    </row>
    <row r="422" spans="2:11">
      <c r="B422" s="62" t="s">
        <v>25</v>
      </c>
      <c r="C422" s="61" t="s">
        <v>23</v>
      </c>
      <c r="D422" s="81">
        <v>44719</v>
      </c>
      <c r="E422" s="84" t="s">
        <v>2166</v>
      </c>
      <c r="F422" s="84" t="s">
        <v>381</v>
      </c>
      <c r="G422" s="83">
        <v>58</v>
      </c>
      <c r="H422" s="119">
        <v>31.65</v>
      </c>
      <c r="I422" s="118">
        <v>1835.6999999999998</v>
      </c>
      <c r="J422" s="58" t="s">
        <v>13</v>
      </c>
      <c r="K422" s="31" t="s">
        <v>2382</v>
      </c>
    </row>
    <row r="423" spans="2:11">
      <c r="B423" s="62" t="s">
        <v>25</v>
      </c>
      <c r="C423" s="61" t="s">
        <v>23</v>
      </c>
      <c r="D423" s="81">
        <v>44719</v>
      </c>
      <c r="E423" s="84" t="s">
        <v>2166</v>
      </c>
      <c r="F423" s="84" t="s">
        <v>381</v>
      </c>
      <c r="G423" s="83">
        <v>55</v>
      </c>
      <c r="H423" s="119">
        <v>31.65</v>
      </c>
      <c r="I423" s="118">
        <v>1740.75</v>
      </c>
      <c r="J423" s="58" t="s">
        <v>13</v>
      </c>
      <c r="K423" s="31" t="s">
        <v>2383</v>
      </c>
    </row>
    <row r="424" spans="2:11">
      <c r="B424" s="62" t="s">
        <v>25</v>
      </c>
      <c r="C424" s="61" t="s">
        <v>23</v>
      </c>
      <c r="D424" s="13">
        <v>44719</v>
      </c>
      <c r="E424" s="84" t="s">
        <v>2166</v>
      </c>
      <c r="F424" s="84" t="s">
        <v>381</v>
      </c>
      <c r="G424" s="83">
        <v>55</v>
      </c>
      <c r="H424" s="119">
        <v>31.65</v>
      </c>
      <c r="I424" s="118">
        <v>1740.75</v>
      </c>
      <c r="J424" s="58" t="s">
        <v>13</v>
      </c>
      <c r="K424" s="31" t="s">
        <v>2384</v>
      </c>
    </row>
    <row r="425" spans="2:11">
      <c r="B425" s="62" t="s">
        <v>25</v>
      </c>
      <c r="C425" s="61" t="s">
        <v>23</v>
      </c>
      <c r="D425" s="81">
        <v>44719</v>
      </c>
      <c r="E425" s="84" t="s">
        <v>2166</v>
      </c>
      <c r="F425" s="84" t="s">
        <v>381</v>
      </c>
      <c r="G425" s="83">
        <v>50</v>
      </c>
      <c r="H425" s="119">
        <v>31.65</v>
      </c>
      <c r="I425" s="118">
        <v>1582.5</v>
      </c>
      <c r="J425" s="58" t="s">
        <v>13</v>
      </c>
      <c r="K425" s="31" t="s">
        <v>2385</v>
      </c>
    </row>
    <row r="426" spans="2:11">
      <c r="B426" s="62" t="s">
        <v>25</v>
      </c>
      <c r="C426" s="61" t="s">
        <v>23</v>
      </c>
      <c r="D426" s="13">
        <v>44719</v>
      </c>
      <c r="E426" s="84" t="s">
        <v>2166</v>
      </c>
      <c r="F426" s="84" t="s">
        <v>381</v>
      </c>
      <c r="G426" s="83">
        <v>25</v>
      </c>
      <c r="H426" s="119">
        <v>31.65</v>
      </c>
      <c r="I426" s="118">
        <v>791.25</v>
      </c>
      <c r="J426" s="58" t="s">
        <v>13</v>
      </c>
      <c r="K426" s="31" t="s">
        <v>2386</v>
      </c>
    </row>
    <row r="427" spans="2:11">
      <c r="B427" s="62" t="s">
        <v>25</v>
      </c>
      <c r="C427" s="61" t="s">
        <v>23</v>
      </c>
      <c r="D427" s="81">
        <v>44719</v>
      </c>
      <c r="E427" s="84" t="s">
        <v>2166</v>
      </c>
      <c r="F427" s="84" t="s">
        <v>381</v>
      </c>
      <c r="G427" s="83">
        <v>50</v>
      </c>
      <c r="H427" s="119">
        <v>31.65</v>
      </c>
      <c r="I427" s="118">
        <v>1582.5</v>
      </c>
      <c r="J427" s="58" t="s">
        <v>13</v>
      </c>
      <c r="K427" s="31" t="s">
        <v>2387</v>
      </c>
    </row>
    <row r="428" spans="2:11">
      <c r="B428" s="62" t="s">
        <v>25</v>
      </c>
      <c r="C428" s="61" t="s">
        <v>23</v>
      </c>
      <c r="D428" s="13">
        <v>44719</v>
      </c>
      <c r="E428" s="84" t="s">
        <v>2474</v>
      </c>
      <c r="F428" s="84" t="s">
        <v>381</v>
      </c>
      <c r="G428" s="83">
        <v>57</v>
      </c>
      <c r="H428" s="119">
        <v>31.9</v>
      </c>
      <c r="I428" s="118">
        <v>1818.3</v>
      </c>
      <c r="J428" s="58" t="s">
        <v>13</v>
      </c>
      <c r="K428" s="31" t="s">
        <v>2388</v>
      </c>
    </row>
    <row r="429" spans="2:11">
      <c r="B429" s="62" t="s">
        <v>25</v>
      </c>
      <c r="C429" s="61" t="s">
        <v>23</v>
      </c>
      <c r="D429" s="81">
        <v>44719</v>
      </c>
      <c r="E429" s="84" t="s">
        <v>2474</v>
      </c>
      <c r="F429" s="84" t="s">
        <v>381</v>
      </c>
      <c r="G429" s="83">
        <v>57</v>
      </c>
      <c r="H429" s="119">
        <v>31.9</v>
      </c>
      <c r="I429" s="118">
        <v>1818.3</v>
      </c>
      <c r="J429" s="58" t="s">
        <v>13</v>
      </c>
      <c r="K429" s="31" t="s">
        <v>2389</v>
      </c>
    </row>
    <row r="430" spans="2:11">
      <c r="B430" s="62" t="s">
        <v>25</v>
      </c>
      <c r="C430" s="61" t="s">
        <v>23</v>
      </c>
      <c r="D430" s="81">
        <v>44719</v>
      </c>
      <c r="E430" s="84" t="s">
        <v>2474</v>
      </c>
      <c r="F430" s="84" t="s">
        <v>381</v>
      </c>
      <c r="G430" s="83">
        <v>57</v>
      </c>
      <c r="H430" s="119">
        <v>31.9</v>
      </c>
      <c r="I430" s="118">
        <v>1818.3</v>
      </c>
      <c r="J430" s="58" t="s">
        <v>13</v>
      </c>
      <c r="K430" s="31" t="s">
        <v>2390</v>
      </c>
    </row>
    <row r="431" spans="2:11">
      <c r="B431" s="62" t="s">
        <v>25</v>
      </c>
      <c r="C431" s="61" t="s">
        <v>23</v>
      </c>
      <c r="D431" s="13">
        <v>44719</v>
      </c>
      <c r="E431" s="84" t="s">
        <v>2474</v>
      </c>
      <c r="F431" s="84" t="s">
        <v>381</v>
      </c>
      <c r="G431" s="83">
        <v>56</v>
      </c>
      <c r="H431" s="119">
        <v>31.9</v>
      </c>
      <c r="I431" s="118">
        <v>1786.3999999999999</v>
      </c>
      <c r="J431" s="58" t="s">
        <v>13</v>
      </c>
      <c r="K431" s="31" t="s">
        <v>2391</v>
      </c>
    </row>
    <row r="432" spans="2:11">
      <c r="B432" s="62" t="s">
        <v>25</v>
      </c>
      <c r="C432" s="61" t="s">
        <v>23</v>
      </c>
      <c r="D432" s="81">
        <v>44719</v>
      </c>
      <c r="E432" s="84" t="s">
        <v>2474</v>
      </c>
      <c r="F432" s="84" t="s">
        <v>381</v>
      </c>
      <c r="G432" s="83">
        <v>56</v>
      </c>
      <c r="H432" s="119">
        <v>31.9</v>
      </c>
      <c r="I432" s="118">
        <v>1786.3999999999999</v>
      </c>
      <c r="J432" s="58" t="s">
        <v>13</v>
      </c>
      <c r="K432" s="31" t="s">
        <v>2392</v>
      </c>
    </row>
    <row r="433" spans="2:11">
      <c r="B433" s="62" t="s">
        <v>25</v>
      </c>
      <c r="C433" s="61" t="s">
        <v>23</v>
      </c>
      <c r="D433" s="13">
        <v>44719</v>
      </c>
      <c r="E433" s="84" t="s">
        <v>2474</v>
      </c>
      <c r="F433" s="84" t="s">
        <v>381</v>
      </c>
      <c r="G433" s="83">
        <v>54</v>
      </c>
      <c r="H433" s="119">
        <v>31.9</v>
      </c>
      <c r="I433" s="118">
        <v>1722.6</v>
      </c>
      <c r="J433" s="58" t="s">
        <v>13</v>
      </c>
      <c r="K433" s="31" t="s">
        <v>2393</v>
      </c>
    </row>
    <row r="434" spans="2:11">
      <c r="B434" s="62" t="s">
        <v>25</v>
      </c>
      <c r="C434" s="61" t="s">
        <v>23</v>
      </c>
      <c r="D434" s="81">
        <v>44719</v>
      </c>
      <c r="E434" s="84" t="s">
        <v>2474</v>
      </c>
      <c r="F434" s="84" t="s">
        <v>381</v>
      </c>
      <c r="G434" s="83">
        <v>56</v>
      </c>
      <c r="H434" s="119">
        <v>31.9</v>
      </c>
      <c r="I434" s="118">
        <v>1786.3999999999999</v>
      </c>
      <c r="J434" s="58" t="s">
        <v>13</v>
      </c>
      <c r="K434" s="31" t="s">
        <v>2394</v>
      </c>
    </row>
    <row r="435" spans="2:11">
      <c r="B435" s="62" t="s">
        <v>25</v>
      </c>
      <c r="C435" s="61" t="s">
        <v>23</v>
      </c>
      <c r="D435" s="13">
        <v>44719</v>
      </c>
      <c r="E435" s="84" t="s">
        <v>2474</v>
      </c>
      <c r="F435" s="84" t="s">
        <v>381</v>
      </c>
      <c r="G435" s="83">
        <v>56</v>
      </c>
      <c r="H435" s="119">
        <v>31.9</v>
      </c>
      <c r="I435" s="118">
        <v>1786.3999999999999</v>
      </c>
      <c r="J435" s="58" t="s">
        <v>13</v>
      </c>
      <c r="K435" s="31" t="s">
        <v>2395</v>
      </c>
    </row>
    <row r="436" spans="2:11">
      <c r="B436" s="62" t="s">
        <v>25</v>
      </c>
      <c r="C436" s="61" t="s">
        <v>23</v>
      </c>
      <c r="D436" s="81">
        <v>44719</v>
      </c>
      <c r="E436" s="84" t="s">
        <v>2474</v>
      </c>
      <c r="F436" s="84" t="s">
        <v>381</v>
      </c>
      <c r="G436" s="83">
        <v>54</v>
      </c>
      <c r="H436" s="119">
        <v>31.9</v>
      </c>
      <c r="I436" s="118">
        <v>1722.6</v>
      </c>
      <c r="J436" s="58" t="s">
        <v>13</v>
      </c>
      <c r="K436" s="31" t="s">
        <v>2396</v>
      </c>
    </row>
    <row r="437" spans="2:11">
      <c r="B437" s="62" t="s">
        <v>25</v>
      </c>
      <c r="C437" s="61" t="s">
        <v>23</v>
      </c>
      <c r="D437" s="81">
        <v>44719</v>
      </c>
      <c r="E437" s="84" t="s">
        <v>2474</v>
      </c>
      <c r="F437" s="84" t="s">
        <v>381</v>
      </c>
      <c r="G437" s="83">
        <v>54</v>
      </c>
      <c r="H437" s="119">
        <v>31.9</v>
      </c>
      <c r="I437" s="118">
        <v>1722.6</v>
      </c>
      <c r="J437" s="58" t="s">
        <v>13</v>
      </c>
      <c r="K437" s="31" t="s">
        <v>2397</v>
      </c>
    </row>
    <row r="438" spans="2:11">
      <c r="B438" s="62" t="s">
        <v>25</v>
      </c>
      <c r="C438" s="61" t="s">
        <v>23</v>
      </c>
      <c r="D438" s="13">
        <v>44719</v>
      </c>
      <c r="E438" s="84" t="s">
        <v>2474</v>
      </c>
      <c r="F438" s="84" t="s">
        <v>381</v>
      </c>
      <c r="G438" s="83">
        <v>2176</v>
      </c>
      <c r="H438" s="119">
        <v>31.9</v>
      </c>
      <c r="I438" s="118">
        <v>69414.399999999994</v>
      </c>
      <c r="J438" s="58" t="s">
        <v>13</v>
      </c>
      <c r="K438" s="31" t="s">
        <v>2398</v>
      </c>
    </row>
    <row r="439" spans="2:11">
      <c r="B439" s="62" t="s">
        <v>25</v>
      </c>
      <c r="C439" s="61" t="s">
        <v>23</v>
      </c>
      <c r="D439" s="81">
        <v>44719</v>
      </c>
      <c r="E439" s="84" t="s">
        <v>2474</v>
      </c>
      <c r="F439" s="84" t="s">
        <v>381</v>
      </c>
      <c r="G439" s="83">
        <v>64</v>
      </c>
      <c r="H439" s="119">
        <v>31.9</v>
      </c>
      <c r="I439" s="118">
        <v>2041.6</v>
      </c>
      <c r="J439" s="58" t="s">
        <v>13</v>
      </c>
      <c r="K439" s="31" t="s">
        <v>2399</v>
      </c>
    </row>
    <row r="440" spans="2:11">
      <c r="B440" s="62" t="s">
        <v>25</v>
      </c>
      <c r="C440" s="61" t="s">
        <v>23</v>
      </c>
      <c r="D440" s="13">
        <v>44719</v>
      </c>
      <c r="E440" s="84" t="s">
        <v>1481</v>
      </c>
      <c r="F440" s="84" t="s">
        <v>381</v>
      </c>
      <c r="G440" s="83">
        <v>69</v>
      </c>
      <c r="H440" s="119">
        <v>31.9</v>
      </c>
      <c r="I440" s="118">
        <v>2201.1</v>
      </c>
      <c r="J440" s="58" t="s">
        <v>13</v>
      </c>
      <c r="K440" s="31" t="s">
        <v>2400</v>
      </c>
    </row>
    <row r="441" spans="2:11">
      <c r="B441" s="62" t="s">
        <v>25</v>
      </c>
      <c r="C441" s="61" t="s">
        <v>23</v>
      </c>
      <c r="D441" s="81">
        <v>44719</v>
      </c>
      <c r="E441" s="84" t="s">
        <v>2475</v>
      </c>
      <c r="F441" s="84" t="s">
        <v>381</v>
      </c>
      <c r="G441" s="83">
        <v>52</v>
      </c>
      <c r="H441" s="119">
        <v>31.9</v>
      </c>
      <c r="I441" s="118">
        <v>1658.8</v>
      </c>
      <c r="J441" s="58" t="s">
        <v>13</v>
      </c>
      <c r="K441" s="31" t="s">
        <v>2401</v>
      </c>
    </row>
    <row r="442" spans="2:11">
      <c r="B442" s="62" t="s">
        <v>25</v>
      </c>
      <c r="C442" s="61" t="s">
        <v>23</v>
      </c>
      <c r="D442" s="13">
        <v>44719</v>
      </c>
      <c r="E442" s="84" t="s">
        <v>2476</v>
      </c>
      <c r="F442" s="84" t="s">
        <v>381</v>
      </c>
      <c r="G442" s="83">
        <v>52</v>
      </c>
      <c r="H442" s="119">
        <v>31.9</v>
      </c>
      <c r="I442" s="118">
        <v>1658.8</v>
      </c>
      <c r="J442" s="58" t="s">
        <v>13</v>
      </c>
      <c r="K442" s="31" t="s">
        <v>2402</v>
      </c>
    </row>
    <row r="443" spans="2:11">
      <c r="B443" s="62" t="s">
        <v>25</v>
      </c>
      <c r="C443" s="61" t="s">
        <v>23</v>
      </c>
      <c r="D443" s="81">
        <v>44719</v>
      </c>
      <c r="E443" s="84" t="s">
        <v>2476</v>
      </c>
      <c r="F443" s="84" t="s">
        <v>381</v>
      </c>
      <c r="G443" s="83">
        <v>52</v>
      </c>
      <c r="H443" s="119">
        <v>31.9</v>
      </c>
      <c r="I443" s="118">
        <v>1658.8</v>
      </c>
      <c r="J443" s="58" t="s">
        <v>13</v>
      </c>
      <c r="K443" s="31" t="s">
        <v>2403</v>
      </c>
    </row>
    <row r="444" spans="2:11">
      <c r="B444" s="62" t="s">
        <v>25</v>
      </c>
      <c r="C444" s="61" t="s">
        <v>23</v>
      </c>
      <c r="D444" s="81">
        <v>44719</v>
      </c>
      <c r="E444" s="84" t="s">
        <v>2477</v>
      </c>
      <c r="F444" s="84" t="s">
        <v>381</v>
      </c>
      <c r="G444" s="83">
        <v>64</v>
      </c>
      <c r="H444" s="119">
        <v>31.9</v>
      </c>
      <c r="I444" s="118">
        <v>2041.6</v>
      </c>
      <c r="J444" s="58" t="s">
        <v>13</v>
      </c>
      <c r="K444" s="31" t="s">
        <v>2404</v>
      </c>
    </row>
    <row r="445" spans="2:11">
      <c r="B445" s="62" t="s">
        <v>25</v>
      </c>
      <c r="C445" s="61" t="s">
        <v>23</v>
      </c>
      <c r="D445" s="13">
        <v>44719</v>
      </c>
      <c r="E445" s="84" t="s">
        <v>2477</v>
      </c>
      <c r="F445" s="84" t="s">
        <v>381</v>
      </c>
      <c r="G445" s="83">
        <v>64</v>
      </c>
      <c r="H445" s="119">
        <v>31.9</v>
      </c>
      <c r="I445" s="118">
        <v>2041.6</v>
      </c>
      <c r="J445" s="58" t="s">
        <v>13</v>
      </c>
      <c r="K445" s="31" t="s">
        <v>2405</v>
      </c>
    </row>
    <row r="446" spans="2:11">
      <c r="B446" s="62" t="s">
        <v>25</v>
      </c>
      <c r="C446" s="61" t="s">
        <v>23</v>
      </c>
      <c r="D446" s="81">
        <v>44719</v>
      </c>
      <c r="E446" s="84" t="s">
        <v>2242</v>
      </c>
      <c r="F446" s="84" t="s">
        <v>381</v>
      </c>
      <c r="G446" s="83">
        <v>59</v>
      </c>
      <c r="H446" s="119">
        <v>31.9</v>
      </c>
      <c r="I446" s="118">
        <v>1882.1</v>
      </c>
      <c r="J446" s="58" t="s">
        <v>13</v>
      </c>
      <c r="K446" s="31" t="s">
        <v>2406</v>
      </c>
    </row>
    <row r="447" spans="2:11">
      <c r="B447" s="62" t="s">
        <v>25</v>
      </c>
      <c r="C447" s="61" t="s">
        <v>23</v>
      </c>
      <c r="D447" s="13">
        <v>44719</v>
      </c>
      <c r="E447" s="84" t="s">
        <v>2242</v>
      </c>
      <c r="F447" s="84" t="s">
        <v>381</v>
      </c>
      <c r="G447" s="83">
        <v>119</v>
      </c>
      <c r="H447" s="119">
        <v>31.9</v>
      </c>
      <c r="I447" s="118">
        <v>3796.1</v>
      </c>
      <c r="J447" s="58" t="s">
        <v>13</v>
      </c>
      <c r="K447" s="31" t="s">
        <v>2407</v>
      </c>
    </row>
    <row r="448" spans="2:11">
      <c r="B448" s="62" t="s">
        <v>25</v>
      </c>
      <c r="C448" s="61" t="s">
        <v>23</v>
      </c>
      <c r="D448" s="81">
        <v>44719</v>
      </c>
      <c r="E448" s="84" t="s">
        <v>2242</v>
      </c>
      <c r="F448" s="84" t="s">
        <v>381</v>
      </c>
      <c r="G448" s="83">
        <v>59</v>
      </c>
      <c r="H448" s="119">
        <v>31.9</v>
      </c>
      <c r="I448" s="118">
        <v>1882.1</v>
      </c>
      <c r="J448" s="58" t="s">
        <v>13</v>
      </c>
      <c r="K448" s="31" t="s">
        <v>2408</v>
      </c>
    </row>
    <row r="449" spans="2:11">
      <c r="B449" s="62" t="s">
        <v>25</v>
      </c>
      <c r="C449" s="61" t="s">
        <v>23</v>
      </c>
      <c r="D449" s="13">
        <v>44719</v>
      </c>
      <c r="E449" s="84" t="s">
        <v>2242</v>
      </c>
      <c r="F449" s="84" t="s">
        <v>381</v>
      </c>
      <c r="G449" s="83">
        <v>59</v>
      </c>
      <c r="H449" s="119">
        <v>31.9</v>
      </c>
      <c r="I449" s="118">
        <v>1882.1</v>
      </c>
      <c r="J449" s="58" t="s">
        <v>13</v>
      </c>
      <c r="K449" s="31" t="s">
        <v>2409</v>
      </c>
    </row>
    <row r="450" spans="2:11">
      <c r="B450" s="62" t="s">
        <v>25</v>
      </c>
      <c r="C450" s="61" t="s">
        <v>23</v>
      </c>
      <c r="D450" s="81">
        <v>44719</v>
      </c>
      <c r="E450" s="84" t="s">
        <v>2478</v>
      </c>
      <c r="F450" s="84" t="s">
        <v>381</v>
      </c>
      <c r="G450" s="83">
        <v>126</v>
      </c>
      <c r="H450" s="119">
        <v>31.9</v>
      </c>
      <c r="I450" s="118">
        <v>4019.3999999999996</v>
      </c>
      <c r="J450" s="58" t="s">
        <v>13</v>
      </c>
      <c r="K450" s="31" t="s">
        <v>2410</v>
      </c>
    </row>
    <row r="451" spans="2:11">
      <c r="B451" s="62" t="s">
        <v>25</v>
      </c>
      <c r="C451" s="61" t="s">
        <v>23</v>
      </c>
      <c r="D451" s="81">
        <v>44719</v>
      </c>
      <c r="E451" s="84" t="s">
        <v>2479</v>
      </c>
      <c r="F451" s="84" t="s">
        <v>381</v>
      </c>
      <c r="G451" s="83">
        <v>46</v>
      </c>
      <c r="H451" s="119">
        <v>31.9</v>
      </c>
      <c r="I451" s="118">
        <v>1467.3999999999999</v>
      </c>
      <c r="J451" s="58" t="s">
        <v>13</v>
      </c>
      <c r="K451" s="31" t="s">
        <v>2411</v>
      </c>
    </row>
    <row r="452" spans="2:11">
      <c r="B452" s="62" t="s">
        <v>25</v>
      </c>
      <c r="C452" s="61" t="s">
        <v>23</v>
      </c>
      <c r="D452" s="13">
        <v>44719</v>
      </c>
      <c r="E452" s="84" t="s">
        <v>2479</v>
      </c>
      <c r="F452" s="84" t="s">
        <v>381</v>
      </c>
      <c r="G452" s="83">
        <v>64</v>
      </c>
      <c r="H452" s="119">
        <v>31.9</v>
      </c>
      <c r="I452" s="118">
        <v>2041.6</v>
      </c>
      <c r="J452" s="58" t="s">
        <v>13</v>
      </c>
      <c r="K452" s="31" t="s">
        <v>2412</v>
      </c>
    </row>
    <row r="453" spans="2:11">
      <c r="B453" s="62" t="s">
        <v>25</v>
      </c>
      <c r="C453" s="61" t="s">
        <v>23</v>
      </c>
      <c r="D453" s="81">
        <v>44719</v>
      </c>
      <c r="E453" s="84" t="s">
        <v>2479</v>
      </c>
      <c r="F453" s="84" t="s">
        <v>381</v>
      </c>
      <c r="G453" s="83">
        <v>60</v>
      </c>
      <c r="H453" s="119">
        <v>31.9</v>
      </c>
      <c r="I453" s="118">
        <v>1914</v>
      </c>
      <c r="J453" s="58" t="s">
        <v>13</v>
      </c>
      <c r="K453" s="31" t="s">
        <v>2413</v>
      </c>
    </row>
    <row r="454" spans="2:11">
      <c r="B454" s="62" t="s">
        <v>25</v>
      </c>
      <c r="C454" s="61" t="s">
        <v>23</v>
      </c>
      <c r="D454" s="13">
        <v>44719</v>
      </c>
      <c r="E454" s="84" t="s">
        <v>2479</v>
      </c>
      <c r="F454" s="84" t="s">
        <v>381</v>
      </c>
      <c r="G454" s="83">
        <v>130</v>
      </c>
      <c r="H454" s="119">
        <v>31.9</v>
      </c>
      <c r="I454" s="118">
        <v>4147</v>
      </c>
      <c r="J454" s="58" t="s">
        <v>13</v>
      </c>
      <c r="K454" s="31" t="s">
        <v>2414</v>
      </c>
    </row>
    <row r="455" spans="2:11">
      <c r="B455" s="62" t="s">
        <v>25</v>
      </c>
      <c r="C455" s="61" t="s">
        <v>23</v>
      </c>
      <c r="D455" s="81">
        <v>44719</v>
      </c>
      <c r="E455" s="84" t="s">
        <v>2479</v>
      </c>
      <c r="F455" s="84" t="s">
        <v>381</v>
      </c>
      <c r="G455" s="83">
        <v>60</v>
      </c>
      <c r="H455" s="119">
        <v>31.9</v>
      </c>
      <c r="I455" s="118">
        <v>1914</v>
      </c>
      <c r="J455" s="58" t="s">
        <v>13</v>
      </c>
      <c r="K455" s="31" t="s">
        <v>2415</v>
      </c>
    </row>
    <row r="456" spans="2:11">
      <c r="B456" s="62" t="s">
        <v>25</v>
      </c>
      <c r="C456" s="61" t="s">
        <v>23</v>
      </c>
      <c r="D456" s="13">
        <v>44719</v>
      </c>
      <c r="E456" s="84" t="s">
        <v>2479</v>
      </c>
      <c r="F456" s="84" t="s">
        <v>381</v>
      </c>
      <c r="G456" s="83">
        <v>64</v>
      </c>
      <c r="H456" s="119">
        <v>31.9</v>
      </c>
      <c r="I456" s="118">
        <v>2041.6</v>
      </c>
      <c r="J456" s="58" t="s">
        <v>13</v>
      </c>
      <c r="K456" s="31" t="s">
        <v>2416</v>
      </c>
    </row>
    <row r="457" spans="2:11">
      <c r="B457" s="62" t="s">
        <v>25</v>
      </c>
      <c r="C457" s="61" t="s">
        <v>23</v>
      </c>
      <c r="D457" s="81">
        <v>44720</v>
      </c>
      <c r="E457" s="84" t="s">
        <v>2748</v>
      </c>
      <c r="F457" s="84" t="s">
        <v>381</v>
      </c>
      <c r="G457" s="83">
        <v>93</v>
      </c>
      <c r="H457" s="119">
        <v>31.75</v>
      </c>
      <c r="I457" s="118">
        <v>2952.75</v>
      </c>
      <c r="J457" s="58" t="s">
        <v>13</v>
      </c>
      <c r="K457" s="31" t="s">
        <v>2488</v>
      </c>
    </row>
    <row r="458" spans="2:11">
      <c r="B458" s="62" t="s">
        <v>25</v>
      </c>
      <c r="C458" s="61" t="s">
        <v>23</v>
      </c>
      <c r="D458" s="81">
        <v>44720</v>
      </c>
      <c r="E458" s="84" t="s">
        <v>2749</v>
      </c>
      <c r="F458" s="84" t="s">
        <v>381</v>
      </c>
      <c r="G458" s="83">
        <v>531</v>
      </c>
      <c r="H458" s="119">
        <v>31.75</v>
      </c>
      <c r="I458" s="118">
        <v>16859.25</v>
      </c>
      <c r="J458" s="58" t="s">
        <v>13</v>
      </c>
      <c r="K458" s="31" t="s">
        <v>2491</v>
      </c>
    </row>
    <row r="459" spans="2:11">
      <c r="B459" s="62" t="s">
        <v>25</v>
      </c>
      <c r="C459" s="61" t="s">
        <v>23</v>
      </c>
      <c r="D459" s="13">
        <v>44720</v>
      </c>
      <c r="E459" s="84" t="s">
        <v>2750</v>
      </c>
      <c r="F459" s="84" t="s">
        <v>381</v>
      </c>
      <c r="G459" s="83">
        <v>93</v>
      </c>
      <c r="H459" s="119">
        <v>31.75</v>
      </c>
      <c r="I459" s="118">
        <v>2952.75</v>
      </c>
      <c r="J459" s="58" t="s">
        <v>13</v>
      </c>
      <c r="K459" s="31" t="s">
        <v>2493</v>
      </c>
    </row>
    <row r="460" spans="2:11">
      <c r="B460" s="62" t="s">
        <v>25</v>
      </c>
      <c r="C460" s="61" t="s">
        <v>23</v>
      </c>
      <c r="D460" s="81">
        <v>44720</v>
      </c>
      <c r="E460" s="84" t="s">
        <v>2751</v>
      </c>
      <c r="F460" s="84" t="s">
        <v>381</v>
      </c>
      <c r="G460" s="83">
        <v>56</v>
      </c>
      <c r="H460" s="119">
        <v>31.75</v>
      </c>
      <c r="I460" s="118">
        <v>1778</v>
      </c>
      <c r="J460" s="58" t="s">
        <v>13</v>
      </c>
      <c r="K460" s="31" t="s">
        <v>2495</v>
      </c>
    </row>
    <row r="461" spans="2:11">
      <c r="B461" s="62" t="s">
        <v>25</v>
      </c>
      <c r="C461" s="61" t="s">
        <v>23</v>
      </c>
      <c r="D461" s="13">
        <v>44720</v>
      </c>
      <c r="E461" s="84" t="s">
        <v>2752</v>
      </c>
      <c r="F461" s="84" t="s">
        <v>381</v>
      </c>
      <c r="G461" s="83">
        <v>55</v>
      </c>
      <c r="H461" s="119">
        <v>31.75</v>
      </c>
      <c r="I461" s="118">
        <v>1746.25</v>
      </c>
      <c r="J461" s="58" t="s">
        <v>13</v>
      </c>
      <c r="K461" s="31" t="s">
        <v>2497</v>
      </c>
    </row>
    <row r="462" spans="2:11">
      <c r="B462" s="62" t="s">
        <v>25</v>
      </c>
      <c r="C462" s="61" t="s">
        <v>23</v>
      </c>
      <c r="D462" s="81">
        <v>44720</v>
      </c>
      <c r="E462" s="84" t="s">
        <v>2753</v>
      </c>
      <c r="F462" s="84" t="s">
        <v>381</v>
      </c>
      <c r="G462" s="83">
        <v>56</v>
      </c>
      <c r="H462" s="119">
        <v>31.75</v>
      </c>
      <c r="I462" s="118">
        <v>1778</v>
      </c>
      <c r="J462" s="58" t="s">
        <v>13</v>
      </c>
      <c r="K462" s="31" t="s">
        <v>2499</v>
      </c>
    </row>
    <row r="463" spans="2:11">
      <c r="B463" s="62" t="s">
        <v>25</v>
      </c>
      <c r="C463" s="61" t="s">
        <v>23</v>
      </c>
      <c r="D463" s="13">
        <v>44720</v>
      </c>
      <c r="E463" s="84" t="s">
        <v>2754</v>
      </c>
      <c r="F463" s="84" t="s">
        <v>381</v>
      </c>
      <c r="G463" s="83">
        <v>56</v>
      </c>
      <c r="H463" s="119">
        <v>31.75</v>
      </c>
      <c r="I463" s="118">
        <v>1778</v>
      </c>
      <c r="J463" s="58" t="s">
        <v>13</v>
      </c>
      <c r="K463" s="31" t="s">
        <v>2501</v>
      </c>
    </row>
    <row r="464" spans="2:11">
      <c r="B464" s="62" t="s">
        <v>25</v>
      </c>
      <c r="C464" s="61" t="s">
        <v>23</v>
      </c>
      <c r="D464" s="81">
        <v>44720</v>
      </c>
      <c r="E464" s="84" t="s">
        <v>2755</v>
      </c>
      <c r="F464" s="84" t="s">
        <v>381</v>
      </c>
      <c r="G464" s="83">
        <v>55</v>
      </c>
      <c r="H464" s="119">
        <v>31.75</v>
      </c>
      <c r="I464" s="118">
        <v>1746.25</v>
      </c>
      <c r="J464" s="58" t="s">
        <v>13</v>
      </c>
      <c r="K464" s="31" t="s">
        <v>2503</v>
      </c>
    </row>
    <row r="465" spans="2:11">
      <c r="B465" s="62" t="s">
        <v>25</v>
      </c>
      <c r="C465" s="61" t="s">
        <v>23</v>
      </c>
      <c r="D465" s="81">
        <v>44720</v>
      </c>
      <c r="E465" s="84" t="s">
        <v>2756</v>
      </c>
      <c r="F465" s="84" t="s">
        <v>381</v>
      </c>
      <c r="G465" s="83">
        <v>55</v>
      </c>
      <c r="H465" s="119">
        <v>31.75</v>
      </c>
      <c r="I465" s="118">
        <v>1746.25</v>
      </c>
      <c r="J465" s="58" t="s">
        <v>13</v>
      </c>
      <c r="K465" s="31" t="s">
        <v>2505</v>
      </c>
    </row>
    <row r="466" spans="2:11">
      <c r="B466" s="62" t="s">
        <v>25</v>
      </c>
      <c r="C466" s="61" t="s">
        <v>23</v>
      </c>
      <c r="D466" s="13">
        <v>44720</v>
      </c>
      <c r="E466" s="84" t="s">
        <v>2757</v>
      </c>
      <c r="F466" s="84" t="s">
        <v>381</v>
      </c>
      <c r="G466" s="83">
        <v>52</v>
      </c>
      <c r="H466" s="119">
        <v>31.75</v>
      </c>
      <c r="I466" s="118">
        <v>1651</v>
      </c>
      <c r="J466" s="58" t="s">
        <v>13</v>
      </c>
      <c r="K466" s="31" t="s">
        <v>2507</v>
      </c>
    </row>
    <row r="467" spans="2:11">
      <c r="B467" s="62" t="s">
        <v>25</v>
      </c>
      <c r="C467" s="61" t="s">
        <v>23</v>
      </c>
      <c r="D467" s="81">
        <v>44720</v>
      </c>
      <c r="E467" s="84" t="s">
        <v>2758</v>
      </c>
      <c r="F467" s="84" t="s">
        <v>381</v>
      </c>
      <c r="G467" s="83">
        <v>52</v>
      </c>
      <c r="H467" s="119">
        <v>31.75</v>
      </c>
      <c r="I467" s="118">
        <v>1651</v>
      </c>
      <c r="J467" s="58" t="s">
        <v>13</v>
      </c>
      <c r="K467" s="31" t="s">
        <v>2509</v>
      </c>
    </row>
    <row r="468" spans="2:11">
      <c r="B468" s="62" t="s">
        <v>25</v>
      </c>
      <c r="C468" s="61" t="s">
        <v>23</v>
      </c>
      <c r="D468" s="13">
        <v>44720</v>
      </c>
      <c r="E468" s="84" t="s">
        <v>2759</v>
      </c>
      <c r="F468" s="84" t="s">
        <v>381</v>
      </c>
      <c r="G468" s="83">
        <v>104</v>
      </c>
      <c r="H468" s="119">
        <v>31.75</v>
      </c>
      <c r="I468" s="118">
        <v>3302</v>
      </c>
      <c r="J468" s="58" t="s">
        <v>13</v>
      </c>
      <c r="K468" s="31" t="s">
        <v>2511</v>
      </c>
    </row>
    <row r="469" spans="2:11">
      <c r="B469" s="62" t="s">
        <v>25</v>
      </c>
      <c r="C469" s="61" t="s">
        <v>23</v>
      </c>
      <c r="D469" s="81">
        <v>44720</v>
      </c>
      <c r="E469" s="84" t="s">
        <v>2760</v>
      </c>
      <c r="F469" s="84" t="s">
        <v>381</v>
      </c>
      <c r="G469" s="83">
        <v>59</v>
      </c>
      <c r="H469" s="119">
        <v>31.75</v>
      </c>
      <c r="I469" s="118">
        <v>1873.25</v>
      </c>
      <c r="J469" s="58" t="s">
        <v>13</v>
      </c>
      <c r="K469" s="31" t="s">
        <v>2513</v>
      </c>
    </row>
    <row r="470" spans="2:11">
      <c r="B470" s="62" t="s">
        <v>25</v>
      </c>
      <c r="C470" s="61" t="s">
        <v>23</v>
      </c>
      <c r="D470" s="13">
        <v>44720</v>
      </c>
      <c r="E470" s="84" t="s">
        <v>2761</v>
      </c>
      <c r="F470" s="84" t="s">
        <v>381</v>
      </c>
      <c r="G470" s="83">
        <v>63</v>
      </c>
      <c r="H470" s="119">
        <v>31.75</v>
      </c>
      <c r="I470" s="118">
        <v>2000.25</v>
      </c>
      <c r="J470" s="58" t="s">
        <v>13</v>
      </c>
      <c r="K470" s="31" t="s">
        <v>2515</v>
      </c>
    </row>
    <row r="471" spans="2:11">
      <c r="B471" s="62" t="s">
        <v>25</v>
      </c>
      <c r="C471" s="61" t="s">
        <v>23</v>
      </c>
      <c r="D471" s="81">
        <v>44720</v>
      </c>
      <c r="E471" s="84" t="s">
        <v>374</v>
      </c>
      <c r="F471" s="84" t="s">
        <v>381</v>
      </c>
      <c r="G471" s="83">
        <v>63</v>
      </c>
      <c r="H471" s="119">
        <v>31.75</v>
      </c>
      <c r="I471" s="118">
        <v>2000.25</v>
      </c>
      <c r="J471" s="58" t="s">
        <v>13</v>
      </c>
      <c r="K471" s="31" t="s">
        <v>2517</v>
      </c>
    </row>
    <row r="472" spans="2:11">
      <c r="B472" s="62" t="s">
        <v>25</v>
      </c>
      <c r="C472" s="61" t="s">
        <v>23</v>
      </c>
      <c r="D472" s="81">
        <v>44720</v>
      </c>
      <c r="E472" s="84" t="s">
        <v>2762</v>
      </c>
      <c r="F472" s="84" t="s">
        <v>381</v>
      </c>
      <c r="G472" s="83">
        <v>104</v>
      </c>
      <c r="H472" s="119">
        <v>31.7</v>
      </c>
      <c r="I472" s="118">
        <v>3296.7999999999997</v>
      </c>
      <c r="J472" s="58" t="s">
        <v>13</v>
      </c>
      <c r="K472" s="31" t="s">
        <v>2519</v>
      </c>
    </row>
    <row r="473" spans="2:11">
      <c r="B473" s="62" t="s">
        <v>25</v>
      </c>
      <c r="C473" s="61" t="s">
        <v>23</v>
      </c>
      <c r="D473" s="13">
        <v>44720</v>
      </c>
      <c r="E473" s="84" t="s">
        <v>2762</v>
      </c>
      <c r="F473" s="84" t="s">
        <v>381</v>
      </c>
      <c r="G473" s="83">
        <v>57</v>
      </c>
      <c r="H473" s="119">
        <v>31.7</v>
      </c>
      <c r="I473" s="118">
        <v>1806.8999999999999</v>
      </c>
      <c r="J473" s="58" t="s">
        <v>13</v>
      </c>
      <c r="K473" s="31" t="s">
        <v>2520</v>
      </c>
    </row>
    <row r="474" spans="2:11">
      <c r="B474" s="62" t="s">
        <v>25</v>
      </c>
      <c r="C474" s="61" t="s">
        <v>23</v>
      </c>
      <c r="D474" s="81">
        <v>44720</v>
      </c>
      <c r="E474" s="84" t="s">
        <v>2763</v>
      </c>
      <c r="F474" s="84" t="s">
        <v>381</v>
      </c>
      <c r="G474" s="83">
        <v>70</v>
      </c>
      <c r="H474" s="119">
        <v>31.7</v>
      </c>
      <c r="I474" s="118">
        <v>2219</v>
      </c>
      <c r="J474" s="58" t="s">
        <v>13</v>
      </c>
      <c r="K474" s="31" t="s">
        <v>2522</v>
      </c>
    </row>
    <row r="475" spans="2:11">
      <c r="B475" s="62" t="s">
        <v>25</v>
      </c>
      <c r="C475" s="61" t="s">
        <v>23</v>
      </c>
      <c r="D475" s="13">
        <v>44720</v>
      </c>
      <c r="E475" s="84" t="s">
        <v>2764</v>
      </c>
      <c r="F475" s="84" t="s">
        <v>381</v>
      </c>
      <c r="G475" s="83">
        <v>62</v>
      </c>
      <c r="H475" s="119">
        <v>31.7</v>
      </c>
      <c r="I475" s="118">
        <v>1965.3999999999999</v>
      </c>
      <c r="J475" s="58" t="s">
        <v>13</v>
      </c>
      <c r="K475" s="31" t="s">
        <v>2524</v>
      </c>
    </row>
    <row r="476" spans="2:11">
      <c r="B476" s="62" t="s">
        <v>25</v>
      </c>
      <c r="C476" s="61" t="s">
        <v>23</v>
      </c>
      <c r="D476" s="81">
        <v>44720</v>
      </c>
      <c r="E476" s="84" t="s">
        <v>2765</v>
      </c>
      <c r="F476" s="84" t="s">
        <v>381</v>
      </c>
      <c r="G476" s="83">
        <v>94</v>
      </c>
      <c r="H476" s="119">
        <v>31.7</v>
      </c>
      <c r="I476" s="118">
        <v>2979.7999999999997</v>
      </c>
      <c r="J476" s="58" t="s">
        <v>13</v>
      </c>
      <c r="K476" s="31" t="s">
        <v>2526</v>
      </c>
    </row>
    <row r="477" spans="2:11">
      <c r="B477" s="62" t="s">
        <v>25</v>
      </c>
      <c r="C477" s="61" t="s">
        <v>23</v>
      </c>
      <c r="D477" s="13">
        <v>44720</v>
      </c>
      <c r="E477" s="84" t="s">
        <v>2766</v>
      </c>
      <c r="F477" s="84" t="s">
        <v>381</v>
      </c>
      <c r="G477" s="83">
        <v>94</v>
      </c>
      <c r="H477" s="119">
        <v>31.7</v>
      </c>
      <c r="I477" s="118">
        <v>2979.7999999999997</v>
      </c>
      <c r="J477" s="58" t="s">
        <v>13</v>
      </c>
      <c r="K477" s="31" t="s">
        <v>2528</v>
      </c>
    </row>
    <row r="478" spans="2:11">
      <c r="B478" s="62" t="s">
        <v>25</v>
      </c>
      <c r="C478" s="61" t="s">
        <v>23</v>
      </c>
      <c r="D478" s="81">
        <v>44720</v>
      </c>
      <c r="E478" s="84" t="s">
        <v>2767</v>
      </c>
      <c r="F478" s="84" t="s">
        <v>381</v>
      </c>
      <c r="G478" s="83">
        <v>52</v>
      </c>
      <c r="H478" s="119">
        <v>31.7</v>
      </c>
      <c r="I478" s="118">
        <v>1648.3999999999999</v>
      </c>
      <c r="J478" s="58" t="s">
        <v>13</v>
      </c>
      <c r="K478" s="31" t="s">
        <v>2530</v>
      </c>
    </row>
    <row r="479" spans="2:11">
      <c r="B479" s="62" t="s">
        <v>25</v>
      </c>
      <c r="C479" s="61" t="s">
        <v>23</v>
      </c>
      <c r="D479" s="81">
        <v>44720</v>
      </c>
      <c r="E479" s="84" t="s">
        <v>2768</v>
      </c>
      <c r="F479" s="84" t="s">
        <v>381</v>
      </c>
      <c r="G479" s="83">
        <v>112</v>
      </c>
      <c r="H479" s="119">
        <v>31.7</v>
      </c>
      <c r="I479" s="118">
        <v>3550.4</v>
      </c>
      <c r="J479" s="58" t="s">
        <v>13</v>
      </c>
      <c r="K479" s="31" t="s">
        <v>2532</v>
      </c>
    </row>
    <row r="480" spans="2:11">
      <c r="B480" s="62" t="s">
        <v>25</v>
      </c>
      <c r="C480" s="61" t="s">
        <v>23</v>
      </c>
      <c r="D480" s="13">
        <v>44720</v>
      </c>
      <c r="E480" s="84" t="s">
        <v>2769</v>
      </c>
      <c r="F480" s="84" t="s">
        <v>381</v>
      </c>
      <c r="G480" s="83">
        <v>82</v>
      </c>
      <c r="H480" s="119">
        <v>31.7</v>
      </c>
      <c r="I480" s="118">
        <v>2599.4</v>
      </c>
      <c r="J480" s="58" t="s">
        <v>13</v>
      </c>
      <c r="K480" s="31" t="s">
        <v>2534</v>
      </c>
    </row>
    <row r="481" spans="2:11">
      <c r="B481" s="62" t="s">
        <v>25</v>
      </c>
      <c r="C481" s="61" t="s">
        <v>23</v>
      </c>
      <c r="D481" s="81">
        <v>44720</v>
      </c>
      <c r="E481" s="84" t="s">
        <v>2770</v>
      </c>
      <c r="F481" s="84" t="s">
        <v>381</v>
      </c>
      <c r="G481" s="83">
        <v>80</v>
      </c>
      <c r="H481" s="119">
        <v>31.7</v>
      </c>
      <c r="I481" s="118">
        <v>2536</v>
      </c>
      <c r="J481" s="58" t="s">
        <v>13</v>
      </c>
      <c r="K481" s="31" t="s">
        <v>2536</v>
      </c>
    </row>
    <row r="482" spans="2:11">
      <c r="B482" s="62" t="s">
        <v>25</v>
      </c>
      <c r="C482" s="61" t="s">
        <v>23</v>
      </c>
      <c r="D482" s="13">
        <v>44720</v>
      </c>
      <c r="E482" s="84" t="s">
        <v>2771</v>
      </c>
      <c r="F482" s="84" t="s">
        <v>381</v>
      </c>
      <c r="G482" s="83">
        <v>50</v>
      </c>
      <c r="H482" s="119">
        <v>31.7</v>
      </c>
      <c r="I482" s="118">
        <v>1585</v>
      </c>
      <c r="J482" s="58" t="s">
        <v>13</v>
      </c>
      <c r="K482" s="31" t="s">
        <v>2538</v>
      </c>
    </row>
    <row r="483" spans="2:11">
      <c r="B483" s="62" t="s">
        <v>25</v>
      </c>
      <c r="C483" s="61" t="s">
        <v>23</v>
      </c>
      <c r="D483" s="81">
        <v>44720</v>
      </c>
      <c r="E483" s="84" t="s">
        <v>2772</v>
      </c>
      <c r="F483" s="84" t="s">
        <v>381</v>
      </c>
      <c r="G483" s="83">
        <v>100</v>
      </c>
      <c r="H483" s="119">
        <v>31.7</v>
      </c>
      <c r="I483" s="118">
        <v>3170</v>
      </c>
      <c r="J483" s="58" t="s">
        <v>13</v>
      </c>
      <c r="K483" s="31" t="s">
        <v>2540</v>
      </c>
    </row>
    <row r="484" spans="2:11">
      <c r="B484" s="62" t="s">
        <v>25</v>
      </c>
      <c r="C484" s="61" t="s">
        <v>23</v>
      </c>
      <c r="D484" s="13">
        <v>44720</v>
      </c>
      <c r="E484" s="84" t="s">
        <v>2773</v>
      </c>
      <c r="F484" s="84" t="s">
        <v>381</v>
      </c>
      <c r="G484" s="83">
        <v>84</v>
      </c>
      <c r="H484" s="119">
        <v>31.7</v>
      </c>
      <c r="I484" s="118">
        <v>2662.7999999999997</v>
      </c>
      <c r="J484" s="58" t="s">
        <v>13</v>
      </c>
      <c r="K484" s="31" t="s">
        <v>2542</v>
      </c>
    </row>
    <row r="485" spans="2:11">
      <c r="B485" s="62" t="s">
        <v>25</v>
      </c>
      <c r="C485" s="61" t="s">
        <v>23</v>
      </c>
      <c r="D485" s="81">
        <v>44720</v>
      </c>
      <c r="E485" s="84" t="s">
        <v>2774</v>
      </c>
      <c r="F485" s="84" t="s">
        <v>381</v>
      </c>
      <c r="G485" s="83">
        <v>64</v>
      </c>
      <c r="H485" s="119">
        <v>31.7</v>
      </c>
      <c r="I485" s="118">
        <v>2028.8</v>
      </c>
      <c r="J485" s="58" t="s">
        <v>13</v>
      </c>
      <c r="K485" s="31" t="s">
        <v>2544</v>
      </c>
    </row>
    <row r="486" spans="2:11">
      <c r="B486" s="62" t="s">
        <v>25</v>
      </c>
      <c r="C486" s="61" t="s">
        <v>23</v>
      </c>
      <c r="D486" s="13">
        <v>44720</v>
      </c>
      <c r="E486" s="84" t="s">
        <v>2775</v>
      </c>
      <c r="F486" s="84" t="s">
        <v>381</v>
      </c>
      <c r="G486" s="83">
        <v>52</v>
      </c>
      <c r="H486" s="119">
        <v>31.7</v>
      </c>
      <c r="I486" s="118">
        <v>1648.3999999999999</v>
      </c>
      <c r="J486" s="58" t="s">
        <v>13</v>
      </c>
      <c r="K486" s="31" t="s">
        <v>2546</v>
      </c>
    </row>
    <row r="487" spans="2:11">
      <c r="B487" s="62" t="s">
        <v>25</v>
      </c>
      <c r="C487" s="61" t="s">
        <v>23</v>
      </c>
      <c r="D487" s="81">
        <v>44720</v>
      </c>
      <c r="E487" s="84" t="s">
        <v>2776</v>
      </c>
      <c r="F487" s="84" t="s">
        <v>381</v>
      </c>
      <c r="G487" s="83">
        <v>52</v>
      </c>
      <c r="H487" s="119">
        <v>31.7</v>
      </c>
      <c r="I487" s="118">
        <v>1648.3999999999999</v>
      </c>
      <c r="J487" s="58" t="s">
        <v>13</v>
      </c>
      <c r="K487" s="31" t="s">
        <v>2548</v>
      </c>
    </row>
    <row r="488" spans="2:11">
      <c r="B488" s="62" t="s">
        <v>25</v>
      </c>
      <c r="C488" s="61" t="s">
        <v>23</v>
      </c>
      <c r="D488" s="13">
        <v>44720</v>
      </c>
      <c r="E488" s="84" t="s">
        <v>2777</v>
      </c>
      <c r="F488" s="84" t="s">
        <v>381</v>
      </c>
      <c r="G488" s="83">
        <v>51</v>
      </c>
      <c r="H488" s="119">
        <v>31.7</v>
      </c>
      <c r="I488" s="118">
        <v>1616.7</v>
      </c>
      <c r="J488" s="58" t="s">
        <v>13</v>
      </c>
      <c r="K488" s="31" t="s">
        <v>2550</v>
      </c>
    </row>
    <row r="489" spans="2:11">
      <c r="B489" s="62" t="s">
        <v>25</v>
      </c>
      <c r="C489" s="61" t="s">
        <v>23</v>
      </c>
      <c r="D489" s="81">
        <v>44720</v>
      </c>
      <c r="E489" s="84" t="s">
        <v>2778</v>
      </c>
      <c r="F489" s="84" t="s">
        <v>381</v>
      </c>
      <c r="G489" s="83">
        <v>81</v>
      </c>
      <c r="H489" s="119">
        <v>31.7</v>
      </c>
      <c r="I489" s="118">
        <v>2567.6999999999998</v>
      </c>
      <c r="J489" s="58" t="s">
        <v>13</v>
      </c>
      <c r="K489" s="31" t="s">
        <v>2552</v>
      </c>
    </row>
    <row r="490" spans="2:11">
      <c r="B490" s="62" t="s">
        <v>25</v>
      </c>
      <c r="C490" s="61" t="s">
        <v>23</v>
      </c>
      <c r="D490" s="13">
        <v>44720</v>
      </c>
      <c r="E490" s="84" t="s">
        <v>2779</v>
      </c>
      <c r="F490" s="84" t="s">
        <v>381</v>
      </c>
      <c r="G490" s="83">
        <v>78</v>
      </c>
      <c r="H490" s="119">
        <v>31.7</v>
      </c>
      <c r="I490" s="118">
        <v>2472.6</v>
      </c>
      <c r="J490" s="58" t="s">
        <v>13</v>
      </c>
      <c r="K490" s="31" t="s">
        <v>2554</v>
      </c>
    </row>
    <row r="491" spans="2:11">
      <c r="B491" s="62" t="s">
        <v>25</v>
      </c>
      <c r="C491" s="61" t="s">
        <v>23</v>
      </c>
      <c r="D491" s="81">
        <v>44720</v>
      </c>
      <c r="E491" s="84" t="s">
        <v>2780</v>
      </c>
      <c r="F491" s="84" t="s">
        <v>381</v>
      </c>
      <c r="G491" s="83">
        <v>54</v>
      </c>
      <c r="H491" s="119">
        <v>31.7</v>
      </c>
      <c r="I491" s="118">
        <v>1711.8</v>
      </c>
      <c r="J491" s="58" t="s">
        <v>13</v>
      </c>
      <c r="K491" s="31" t="s">
        <v>2556</v>
      </c>
    </row>
    <row r="492" spans="2:11">
      <c r="B492" s="62" t="s">
        <v>25</v>
      </c>
      <c r="C492" s="61" t="s">
        <v>23</v>
      </c>
      <c r="D492" s="13">
        <v>44720</v>
      </c>
      <c r="E492" s="84" t="s">
        <v>2781</v>
      </c>
      <c r="F492" s="84" t="s">
        <v>381</v>
      </c>
      <c r="G492" s="83">
        <v>57</v>
      </c>
      <c r="H492" s="119">
        <v>31.7</v>
      </c>
      <c r="I492" s="118">
        <v>1806.8999999999999</v>
      </c>
      <c r="J492" s="58" t="s">
        <v>13</v>
      </c>
      <c r="K492" s="31" t="s">
        <v>2558</v>
      </c>
    </row>
    <row r="493" spans="2:11">
      <c r="B493" s="62" t="s">
        <v>25</v>
      </c>
      <c r="C493" s="61" t="s">
        <v>23</v>
      </c>
      <c r="D493" s="81">
        <v>44720</v>
      </c>
      <c r="E493" s="84" t="s">
        <v>2781</v>
      </c>
      <c r="F493" s="84" t="s">
        <v>381</v>
      </c>
      <c r="G493" s="83">
        <v>63</v>
      </c>
      <c r="H493" s="119">
        <v>31.7</v>
      </c>
      <c r="I493" s="118">
        <v>1997.1</v>
      </c>
      <c r="J493" s="58" t="s">
        <v>13</v>
      </c>
      <c r="K493" s="31" t="s">
        <v>2559</v>
      </c>
    </row>
    <row r="494" spans="2:11">
      <c r="B494" s="62" t="s">
        <v>25</v>
      </c>
      <c r="C494" s="61" t="s">
        <v>23</v>
      </c>
      <c r="D494" s="13">
        <v>44720</v>
      </c>
      <c r="E494" s="84" t="s">
        <v>2781</v>
      </c>
      <c r="F494" s="84" t="s">
        <v>381</v>
      </c>
      <c r="G494" s="83">
        <v>51</v>
      </c>
      <c r="H494" s="119">
        <v>31.7</v>
      </c>
      <c r="I494" s="118">
        <v>1616.7</v>
      </c>
      <c r="J494" s="58" t="s">
        <v>13</v>
      </c>
      <c r="K494" s="31" t="s">
        <v>2560</v>
      </c>
    </row>
    <row r="495" spans="2:11">
      <c r="B495" s="62" t="s">
        <v>25</v>
      </c>
      <c r="C495" s="61" t="s">
        <v>23</v>
      </c>
      <c r="D495" s="81">
        <v>44720</v>
      </c>
      <c r="E495" s="84" t="s">
        <v>2781</v>
      </c>
      <c r="F495" s="84" t="s">
        <v>381</v>
      </c>
      <c r="G495" s="83">
        <v>62</v>
      </c>
      <c r="H495" s="119">
        <v>31.7</v>
      </c>
      <c r="I495" s="118">
        <v>1965.3999999999999</v>
      </c>
      <c r="J495" s="58" t="s">
        <v>13</v>
      </c>
      <c r="K495" s="31" t="s">
        <v>2561</v>
      </c>
    </row>
    <row r="496" spans="2:11">
      <c r="B496" s="62" t="s">
        <v>25</v>
      </c>
      <c r="C496" s="61" t="s">
        <v>23</v>
      </c>
      <c r="D496" s="13">
        <v>44720</v>
      </c>
      <c r="E496" s="84" t="s">
        <v>2781</v>
      </c>
      <c r="F496" s="84" t="s">
        <v>381</v>
      </c>
      <c r="G496" s="83">
        <v>63</v>
      </c>
      <c r="H496" s="119">
        <v>31.7</v>
      </c>
      <c r="I496" s="118">
        <v>1997.1</v>
      </c>
      <c r="J496" s="58" t="s">
        <v>13</v>
      </c>
      <c r="K496" s="31" t="s">
        <v>2562</v>
      </c>
    </row>
    <row r="497" spans="2:11">
      <c r="B497" s="62" t="s">
        <v>25</v>
      </c>
      <c r="C497" s="61" t="s">
        <v>23</v>
      </c>
      <c r="D497" s="81">
        <v>44720</v>
      </c>
      <c r="E497" s="84" t="s">
        <v>2781</v>
      </c>
      <c r="F497" s="84" t="s">
        <v>381</v>
      </c>
      <c r="G497" s="83">
        <v>51</v>
      </c>
      <c r="H497" s="119">
        <v>31.7</v>
      </c>
      <c r="I497" s="118">
        <v>1616.7</v>
      </c>
      <c r="J497" s="58" t="s">
        <v>13</v>
      </c>
      <c r="K497" s="31" t="s">
        <v>2563</v>
      </c>
    </row>
    <row r="498" spans="2:11">
      <c r="B498" s="62" t="s">
        <v>25</v>
      </c>
      <c r="C498" s="61" t="s">
        <v>23</v>
      </c>
      <c r="D498" s="13">
        <v>44720</v>
      </c>
      <c r="E498" s="84" t="s">
        <v>2782</v>
      </c>
      <c r="F498" s="84" t="s">
        <v>381</v>
      </c>
      <c r="G498" s="83">
        <v>56</v>
      </c>
      <c r="H498" s="119">
        <v>31.7</v>
      </c>
      <c r="I498" s="118">
        <v>1775.2</v>
      </c>
      <c r="J498" s="58" t="s">
        <v>13</v>
      </c>
      <c r="K498" s="31" t="s">
        <v>2565</v>
      </c>
    </row>
    <row r="499" spans="2:11">
      <c r="B499" s="62" t="s">
        <v>25</v>
      </c>
      <c r="C499" s="61" t="s">
        <v>23</v>
      </c>
      <c r="D499" s="81">
        <v>44720</v>
      </c>
      <c r="E499" s="84" t="s">
        <v>2783</v>
      </c>
      <c r="F499" s="84" t="s">
        <v>381</v>
      </c>
      <c r="G499" s="83">
        <v>50</v>
      </c>
      <c r="H499" s="119">
        <v>31.7</v>
      </c>
      <c r="I499" s="118">
        <v>1585</v>
      </c>
      <c r="J499" s="58" t="s">
        <v>13</v>
      </c>
      <c r="K499" s="31" t="s">
        <v>2567</v>
      </c>
    </row>
    <row r="500" spans="2:11">
      <c r="B500" s="62" t="s">
        <v>25</v>
      </c>
      <c r="C500" s="61" t="s">
        <v>23</v>
      </c>
      <c r="D500" s="13">
        <v>44720</v>
      </c>
      <c r="E500" s="84" t="s">
        <v>2783</v>
      </c>
      <c r="F500" s="84" t="s">
        <v>381</v>
      </c>
      <c r="G500" s="83">
        <v>54</v>
      </c>
      <c r="H500" s="119">
        <v>31.7</v>
      </c>
      <c r="I500" s="118">
        <v>1711.8</v>
      </c>
      <c r="J500" s="58" t="s">
        <v>13</v>
      </c>
      <c r="K500" s="31" t="s">
        <v>2568</v>
      </c>
    </row>
    <row r="501" spans="2:11">
      <c r="B501" s="62" t="s">
        <v>25</v>
      </c>
      <c r="C501" s="61" t="s">
        <v>23</v>
      </c>
      <c r="D501" s="81">
        <v>44720</v>
      </c>
      <c r="E501" s="84" t="s">
        <v>2783</v>
      </c>
      <c r="F501" s="84" t="s">
        <v>381</v>
      </c>
      <c r="G501" s="83">
        <v>50</v>
      </c>
      <c r="H501" s="119">
        <v>31.7</v>
      </c>
      <c r="I501" s="118">
        <v>1585</v>
      </c>
      <c r="J501" s="58" t="s">
        <v>13</v>
      </c>
      <c r="K501" s="31" t="s">
        <v>2569</v>
      </c>
    </row>
    <row r="502" spans="2:11">
      <c r="B502" s="62" t="s">
        <v>25</v>
      </c>
      <c r="C502" s="61" t="s">
        <v>23</v>
      </c>
      <c r="D502" s="13">
        <v>44720</v>
      </c>
      <c r="E502" s="84" t="s">
        <v>2783</v>
      </c>
      <c r="F502" s="84" t="s">
        <v>381</v>
      </c>
      <c r="G502" s="83">
        <v>64</v>
      </c>
      <c r="H502" s="119">
        <v>31.7</v>
      </c>
      <c r="I502" s="118">
        <v>2028.8</v>
      </c>
      <c r="J502" s="58" t="s">
        <v>13</v>
      </c>
      <c r="K502" s="31" t="s">
        <v>2570</v>
      </c>
    </row>
    <row r="503" spans="2:11">
      <c r="B503" s="62" t="s">
        <v>25</v>
      </c>
      <c r="C503" s="61" t="s">
        <v>23</v>
      </c>
      <c r="D503" s="81">
        <v>44720</v>
      </c>
      <c r="E503" s="84" t="s">
        <v>2783</v>
      </c>
      <c r="F503" s="84" t="s">
        <v>381</v>
      </c>
      <c r="G503" s="83">
        <v>62</v>
      </c>
      <c r="H503" s="119">
        <v>31.7</v>
      </c>
      <c r="I503" s="118">
        <v>1965.3999999999999</v>
      </c>
      <c r="J503" s="58" t="s">
        <v>13</v>
      </c>
      <c r="K503" s="31" t="s">
        <v>2571</v>
      </c>
    </row>
    <row r="504" spans="2:11">
      <c r="B504" s="62" t="s">
        <v>25</v>
      </c>
      <c r="C504" s="61" t="s">
        <v>23</v>
      </c>
      <c r="D504" s="13">
        <v>44720</v>
      </c>
      <c r="E504" s="84" t="s">
        <v>2783</v>
      </c>
      <c r="F504" s="84" t="s">
        <v>381</v>
      </c>
      <c r="G504" s="83">
        <v>62</v>
      </c>
      <c r="H504" s="119">
        <v>31.7</v>
      </c>
      <c r="I504" s="118">
        <v>1965.3999999999999</v>
      </c>
      <c r="J504" s="58" t="s">
        <v>13</v>
      </c>
      <c r="K504" s="31" t="s">
        <v>2572</v>
      </c>
    </row>
    <row r="505" spans="2:11">
      <c r="B505" s="62" t="s">
        <v>25</v>
      </c>
      <c r="C505" s="61" t="s">
        <v>23</v>
      </c>
      <c r="D505" s="81">
        <v>44720</v>
      </c>
      <c r="E505" s="84" t="s">
        <v>2783</v>
      </c>
      <c r="F505" s="84" t="s">
        <v>381</v>
      </c>
      <c r="G505" s="83">
        <v>51</v>
      </c>
      <c r="H505" s="119">
        <v>31.7</v>
      </c>
      <c r="I505" s="118">
        <v>1616.7</v>
      </c>
      <c r="J505" s="58" t="s">
        <v>13</v>
      </c>
      <c r="K505" s="31" t="s">
        <v>2573</v>
      </c>
    </row>
    <row r="506" spans="2:11">
      <c r="B506" s="62" t="s">
        <v>25</v>
      </c>
      <c r="C506" s="61" t="s">
        <v>23</v>
      </c>
      <c r="D506" s="81">
        <v>44720</v>
      </c>
      <c r="E506" s="84" t="s">
        <v>2783</v>
      </c>
      <c r="F506" s="84" t="s">
        <v>381</v>
      </c>
      <c r="G506" s="83">
        <v>51</v>
      </c>
      <c r="H506" s="119">
        <v>31.7</v>
      </c>
      <c r="I506" s="118">
        <v>1616.7</v>
      </c>
      <c r="J506" s="58" t="s">
        <v>13</v>
      </c>
      <c r="K506" s="31" t="s">
        <v>2574</v>
      </c>
    </row>
    <row r="507" spans="2:11">
      <c r="B507" s="62" t="s">
        <v>25</v>
      </c>
      <c r="C507" s="61" t="s">
        <v>23</v>
      </c>
      <c r="D507" s="81">
        <v>44720</v>
      </c>
      <c r="E507" s="84" t="s">
        <v>2783</v>
      </c>
      <c r="F507" s="84" t="s">
        <v>381</v>
      </c>
      <c r="G507" s="83">
        <v>64</v>
      </c>
      <c r="H507" s="119">
        <v>31.7</v>
      </c>
      <c r="I507" s="118">
        <v>2028.8</v>
      </c>
      <c r="J507" s="58" t="s">
        <v>13</v>
      </c>
      <c r="K507" s="31" t="s">
        <v>2575</v>
      </c>
    </row>
    <row r="508" spans="2:11">
      <c r="B508" s="62" t="s">
        <v>25</v>
      </c>
      <c r="C508" s="61" t="s">
        <v>23</v>
      </c>
      <c r="D508" s="81">
        <v>44720</v>
      </c>
      <c r="E508" s="84" t="s">
        <v>2783</v>
      </c>
      <c r="F508" s="84" t="s">
        <v>381</v>
      </c>
      <c r="G508" s="83">
        <v>46</v>
      </c>
      <c r="H508" s="119">
        <v>31.65</v>
      </c>
      <c r="I508" s="118">
        <v>1455.8999999999999</v>
      </c>
      <c r="J508" s="58" t="s">
        <v>13</v>
      </c>
      <c r="K508" s="31" t="s">
        <v>2576</v>
      </c>
    </row>
    <row r="509" spans="2:11">
      <c r="B509" s="62" t="s">
        <v>25</v>
      </c>
      <c r="C509" s="61" t="s">
        <v>23</v>
      </c>
      <c r="D509" s="81">
        <v>44720</v>
      </c>
      <c r="E509" s="84" t="s">
        <v>2783</v>
      </c>
      <c r="F509" s="84" t="s">
        <v>381</v>
      </c>
      <c r="G509" s="83">
        <v>62</v>
      </c>
      <c r="H509" s="119">
        <v>31.7</v>
      </c>
      <c r="I509" s="118">
        <v>1965.3999999999999</v>
      </c>
      <c r="J509" s="58" t="s">
        <v>13</v>
      </c>
      <c r="K509" s="31" t="s">
        <v>2577</v>
      </c>
    </row>
    <row r="510" spans="2:11">
      <c r="B510" s="62" t="s">
        <v>25</v>
      </c>
      <c r="C510" s="61" t="s">
        <v>23</v>
      </c>
      <c r="D510" s="81">
        <v>44720</v>
      </c>
      <c r="E510" s="84" t="s">
        <v>2783</v>
      </c>
      <c r="F510" s="84" t="s">
        <v>381</v>
      </c>
      <c r="G510" s="83">
        <v>62</v>
      </c>
      <c r="H510" s="119">
        <v>31.7</v>
      </c>
      <c r="I510" s="118">
        <v>1965.3999999999999</v>
      </c>
      <c r="J510" s="58" t="s">
        <v>13</v>
      </c>
      <c r="K510" s="31" t="s">
        <v>2578</v>
      </c>
    </row>
    <row r="511" spans="2:11">
      <c r="B511" s="62" t="s">
        <v>25</v>
      </c>
      <c r="C511" s="61" t="s">
        <v>23</v>
      </c>
      <c r="D511" s="81">
        <v>44720</v>
      </c>
      <c r="E511" s="84" t="s">
        <v>2783</v>
      </c>
      <c r="F511" s="84" t="s">
        <v>381</v>
      </c>
      <c r="G511" s="83">
        <v>60</v>
      </c>
      <c r="H511" s="119">
        <v>31.7</v>
      </c>
      <c r="I511" s="118">
        <v>1902</v>
      </c>
      <c r="J511" s="58" t="s">
        <v>13</v>
      </c>
      <c r="K511" s="31" t="s">
        <v>2579</v>
      </c>
    </row>
    <row r="512" spans="2:11">
      <c r="B512" s="62" t="s">
        <v>25</v>
      </c>
      <c r="C512" s="61" t="s">
        <v>23</v>
      </c>
      <c r="D512" s="81">
        <v>44720</v>
      </c>
      <c r="E512" s="84" t="s">
        <v>2783</v>
      </c>
      <c r="F512" s="84" t="s">
        <v>381</v>
      </c>
      <c r="G512" s="83">
        <v>51</v>
      </c>
      <c r="H512" s="119">
        <v>31.7</v>
      </c>
      <c r="I512" s="118">
        <v>1616.7</v>
      </c>
      <c r="J512" s="58" t="s">
        <v>13</v>
      </c>
      <c r="K512" s="31" t="s">
        <v>2580</v>
      </c>
    </row>
    <row r="513" spans="2:11">
      <c r="B513" s="62" t="s">
        <v>25</v>
      </c>
      <c r="C513" s="61" t="s">
        <v>23</v>
      </c>
      <c r="D513" s="81">
        <v>44720</v>
      </c>
      <c r="E513" s="84" t="s">
        <v>2783</v>
      </c>
      <c r="F513" s="84" t="s">
        <v>381</v>
      </c>
      <c r="G513" s="83">
        <v>58</v>
      </c>
      <c r="H513" s="119">
        <v>31.7</v>
      </c>
      <c r="I513" s="118">
        <v>1838.6</v>
      </c>
      <c r="J513" s="58" t="s">
        <v>13</v>
      </c>
      <c r="K513" s="31" t="s">
        <v>2581</v>
      </c>
    </row>
    <row r="514" spans="2:11">
      <c r="B514" s="62" t="s">
        <v>25</v>
      </c>
      <c r="C514" s="61" t="s">
        <v>23</v>
      </c>
      <c r="D514" s="81">
        <v>44720</v>
      </c>
      <c r="E514" s="84" t="s">
        <v>2783</v>
      </c>
      <c r="F514" s="84" t="s">
        <v>381</v>
      </c>
      <c r="G514" s="83">
        <v>64</v>
      </c>
      <c r="H514" s="119">
        <v>31.7</v>
      </c>
      <c r="I514" s="118">
        <v>2028.8</v>
      </c>
      <c r="J514" s="58" t="s">
        <v>13</v>
      </c>
      <c r="K514" s="31" t="s">
        <v>2582</v>
      </c>
    </row>
    <row r="515" spans="2:11">
      <c r="B515" s="62" t="s">
        <v>25</v>
      </c>
      <c r="C515" s="61" t="s">
        <v>23</v>
      </c>
      <c r="D515" s="81">
        <v>44720</v>
      </c>
      <c r="E515" s="84" t="s">
        <v>2783</v>
      </c>
      <c r="F515" s="84" t="s">
        <v>381</v>
      </c>
      <c r="G515" s="83">
        <v>64</v>
      </c>
      <c r="H515" s="119">
        <v>31.7</v>
      </c>
      <c r="I515" s="118">
        <v>2028.8</v>
      </c>
      <c r="J515" s="58" t="s">
        <v>13</v>
      </c>
      <c r="K515" s="31" t="s">
        <v>2583</v>
      </c>
    </row>
    <row r="516" spans="2:11">
      <c r="B516" s="62" t="s">
        <v>25</v>
      </c>
      <c r="C516" s="61" t="s">
        <v>23</v>
      </c>
      <c r="D516" s="81">
        <v>44720</v>
      </c>
      <c r="E516" s="84" t="s">
        <v>2784</v>
      </c>
      <c r="F516" s="84" t="s">
        <v>381</v>
      </c>
      <c r="G516" s="83">
        <v>63</v>
      </c>
      <c r="H516" s="119">
        <v>31.75</v>
      </c>
      <c r="I516" s="118">
        <v>2000.25</v>
      </c>
      <c r="J516" s="58" t="s">
        <v>13</v>
      </c>
      <c r="K516" s="31" t="s">
        <v>2585</v>
      </c>
    </row>
    <row r="517" spans="2:11">
      <c r="B517" s="62" t="s">
        <v>25</v>
      </c>
      <c r="C517" s="61" t="s">
        <v>23</v>
      </c>
      <c r="D517" s="81">
        <v>44720</v>
      </c>
      <c r="E517" s="84" t="s">
        <v>2785</v>
      </c>
      <c r="F517" s="84" t="s">
        <v>381</v>
      </c>
      <c r="G517" s="83">
        <v>89</v>
      </c>
      <c r="H517" s="119">
        <v>31.75</v>
      </c>
      <c r="I517" s="118">
        <v>2825.75</v>
      </c>
      <c r="J517" s="58" t="s">
        <v>13</v>
      </c>
      <c r="K517" s="31" t="s">
        <v>2587</v>
      </c>
    </row>
    <row r="518" spans="2:11">
      <c r="B518" s="62" t="s">
        <v>25</v>
      </c>
      <c r="C518" s="61" t="s">
        <v>23</v>
      </c>
      <c r="D518" s="81">
        <v>44720</v>
      </c>
      <c r="E518" s="84" t="s">
        <v>2786</v>
      </c>
      <c r="F518" s="84" t="s">
        <v>381</v>
      </c>
      <c r="G518" s="83">
        <v>111</v>
      </c>
      <c r="H518" s="119">
        <v>31.75</v>
      </c>
      <c r="I518" s="118">
        <v>3524.25</v>
      </c>
      <c r="J518" s="58" t="s">
        <v>13</v>
      </c>
      <c r="K518" s="31" t="s">
        <v>2589</v>
      </c>
    </row>
    <row r="519" spans="2:11">
      <c r="B519" s="62" t="s">
        <v>25</v>
      </c>
      <c r="C519" s="61" t="s">
        <v>23</v>
      </c>
      <c r="D519" s="81">
        <v>44720</v>
      </c>
      <c r="E519" s="84" t="s">
        <v>2787</v>
      </c>
      <c r="F519" s="84" t="s">
        <v>381</v>
      </c>
      <c r="G519" s="83">
        <v>68</v>
      </c>
      <c r="H519" s="119">
        <v>31.75</v>
      </c>
      <c r="I519" s="118">
        <v>2159</v>
      </c>
      <c r="J519" s="58" t="s">
        <v>13</v>
      </c>
      <c r="K519" s="31" t="s">
        <v>2591</v>
      </c>
    </row>
    <row r="520" spans="2:11">
      <c r="B520" s="62" t="s">
        <v>25</v>
      </c>
      <c r="C520" s="61" t="s">
        <v>23</v>
      </c>
      <c r="D520" s="81">
        <v>44720</v>
      </c>
      <c r="E520" s="84" t="s">
        <v>2787</v>
      </c>
      <c r="F520" s="84" t="s">
        <v>381</v>
      </c>
      <c r="G520" s="83">
        <v>44</v>
      </c>
      <c r="H520" s="119">
        <v>31.75</v>
      </c>
      <c r="I520" s="118">
        <v>1397</v>
      </c>
      <c r="J520" s="58" t="s">
        <v>13</v>
      </c>
      <c r="K520" s="31" t="s">
        <v>2592</v>
      </c>
    </row>
    <row r="521" spans="2:11">
      <c r="B521" s="62" t="s">
        <v>25</v>
      </c>
      <c r="C521" s="61" t="s">
        <v>23</v>
      </c>
      <c r="D521" s="81">
        <v>44720</v>
      </c>
      <c r="E521" s="84" t="s">
        <v>2788</v>
      </c>
      <c r="F521" s="84" t="s">
        <v>381</v>
      </c>
      <c r="G521" s="83">
        <v>60</v>
      </c>
      <c r="H521" s="119">
        <v>31.75</v>
      </c>
      <c r="I521" s="118">
        <v>1905</v>
      </c>
      <c r="J521" s="58" t="s">
        <v>13</v>
      </c>
      <c r="K521" s="31" t="s">
        <v>2594</v>
      </c>
    </row>
    <row r="522" spans="2:11">
      <c r="B522" s="62" t="s">
        <v>25</v>
      </c>
      <c r="C522" s="61" t="s">
        <v>23</v>
      </c>
      <c r="D522" s="81">
        <v>44720</v>
      </c>
      <c r="E522" s="84" t="s">
        <v>2789</v>
      </c>
      <c r="F522" s="84" t="s">
        <v>381</v>
      </c>
      <c r="G522" s="83">
        <v>53</v>
      </c>
      <c r="H522" s="119">
        <v>31.75</v>
      </c>
      <c r="I522" s="118">
        <v>1682.75</v>
      </c>
      <c r="J522" s="58" t="s">
        <v>13</v>
      </c>
      <c r="K522" s="31" t="s">
        <v>2596</v>
      </c>
    </row>
    <row r="523" spans="2:11">
      <c r="B523" s="62" t="s">
        <v>25</v>
      </c>
      <c r="C523" s="61" t="s">
        <v>23</v>
      </c>
      <c r="D523" s="81">
        <v>44720</v>
      </c>
      <c r="E523" s="84" t="s">
        <v>2790</v>
      </c>
      <c r="F523" s="84" t="s">
        <v>381</v>
      </c>
      <c r="G523" s="83">
        <v>500</v>
      </c>
      <c r="H523" s="119">
        <v>31.75</v>
      </c>
      <c r="I523" s="118">
        <v>15875</v>
      </c>
      <c r="J523" s="58" t="s">
        <v>13</v>
      </c>
      <c r="K523" s="31" t="s">
        <v>2598</v>
      </c>
    </row>
    <row r="524" spans="2:11">
      <c r="B524" s="62" t="s">
        <v>25</v>
      </c>
      <c r="C524" s="61" t="s">
        <v>23</v>
      </c>
      <c r="D524" s="81">
        <v>44720</v>
      </c>
      <c r="E524" s="84" t="s">
        <v>2790</v>
      </c>
      <c r="F524" s="84" t="s">
        <v>381</v>
      </c>
      <c r="G524" s="83">
        <v>189</v>
      </c>
      <c r="H524" s="119">
        <v>31.75</v>
      </c>
      <c r="I524" s="118">
        <v>6000.75</v>
      </c>
      <c r="J524" s="58" t="s">
        <v>13</v>
      </c>
      <c r="K524" s="31" t="s">
        <v>2600</v>
      </c>
    </row>
    <row r="525" spans="2:11">
      <c r="B525" s="62" t="s">
        <v>25</v>
      </c>
      <c r="C525" s="61" t="s">
        <v>23</v>
      </c>
      <c r="D525" s="81">
        <v>44720</v>
      </c>
      <c r="E525" s="84" t="s">
        <v>2790</v>
      </c>
      <c r="F525" s="84" t="s">
        <v>381</v>
      </c>
      <c r="G525" s="83">
        <v>54</v>
      </c>
      <c r="H525" s="119">
        <v>31.75</v>
      </c>
      <c r="I525" s="118">
        <v>1714.5</v>
      </c>
      <c r="J525" s="58" t="s">
        <v>13</v>
      </c>
      <c r="K525" s="31" t="s">
        <v>2601</v>
      </c>
    </row>
    <row r="526" spans="2:11">
      <c r="B526" s="62" t="s">
        <v>25</v>
      </c>
      <c r="C526" s="61" t="s">
        <v>23</v>
      </c>
      <c r="D526" s="81">
        <v>44720</v>
      </c>
      <c r="E526" s="84" t="s">
        <v>2790</v>
      </c>
      <c r="F526" s="84" t="s">
        <v>381</v>
      </c>
      <c r="G526" s="83">
        <v>53</v>
      </c>
      <c r="H526" s="119">
        <v>31.75</v>
      </c>
      <c r="I526" s="118">
        <v>1682.75</v>
      </c>
      <c r="J526" s="58" t="s">
        <v>13</v>
      </c>
      <c r="K526" s="31" t="s">
        <v>2602</v>
      </c>
    </row>
    <row r="527" spans="2:11">
      <c r="B527" s="62" t="s">
        <v>25</v>
      </c>
      <c r="C527" s="61" t="s">
        <v>23</v>
      </c>
      <c r="D527" s="81">
        <v>44720</v>
      </c>
      <c r="E527" s="84" t="s">
        <v>2790</v>
      </c>
      <c r="F527" s="84" t="s">
        <v>381</v>
      </c>
      <c r="G527" s="83">
        <v>52</v>
      </c>
      <c r="H527" s="119">
        <v>31.75</v>
      </c>
      <c r="I527" s="118">
        <v>1651</v>
      </c>
      <c r="J527" s="58" t="s">
        <v>13</v>
      </c>
      <c r="K527" s="31" t="s">
        <v>2604</v>
      </c>
    </row>
    <row r="528" spans="2:11">
      <c r="B528" s="62" t="s">
        <v>25</v>
      </c>
      <c r="C528" s="61" t="s">
        <v>23</v>
      </c>
      <c r="D528" s="81">
        <v>44720</v>
      </c>
      <c r="E528" s="84" t="s">
        <v>2791</v>
      </c>
      <c r="F528" s="84" t="s">
        <v>381</v>
      </c>
      <c r="G528" s="83">
        <v>64</v>
      </c>
      <c r="H528" s="119">
        <v>31.75</v>
      </c>
      <c r="I528" s="118">
        <v>2032</v>
      </c>
      <c r="J528" s="58" t="s">
        <v>13</v>
      </c>
      <c r="K528" s="31" t="s">
        <v>2606</v>
      </c>
    </row>
    <row r="529" spans="2:12">
      <c r="B529" s="62" t="s">
        <v>25</v>
      </c>
      <c r="C529" s="61" t="s">
        <v>23</v>
      </c>
      <c r="D529" s="81">
        <v>44720</v>
      </c>
      <c r="E529" s="84" t="s">
        <v>2792</v>
      </c>
      <c r="F529" s="84" t="s">
        <v>381</v>
      </c>
      <c r="G529" s="83">
        <v>64</v>
      </c>
      <c r="H529" s="119">
        <v>31.75</v>
      </c>
      <c r="I529" s="118">
        <v>2032</v>
      </c>
      <c r="J529" s="58" t="s">
        <v>13</v>
      </c>
      <c r="K529" s="31" t="s">
        <v>2608</v>
      </c>
    </row>
    <row r="530" spans="2:12">
      <c r="B530" s="62" t="s">
        <v>25</v>
      </c>
      <c r="C530" s="61" t="s">
        <v>23</v>
      </c>
      <c r="D530" s="81">
        <v>44720</v>
      </c>
      <c r="E530" s="84" t="s">
        <v>2453</v>
      </c>
      <c r="F530" s="84" t="s">
        <v>381</v>
      </c>
      <c r="G530" s="83">
        <v>64</v>
      </c>
      <c r="H530" s="119">
        <v>31.75</v>
      </c>
      <c r="I530" s="118">
        <v>2032</v>
      </c>
      <c r="J530" s="58" t="s">
        <v>13</v>
      </c>
      <c r="K530" s="31" t="s">
        <v>2610</v>
      </c>
      <c r="L530" s="82"/>
    </row>
    <row r="531" spans="2:12">
      <c r="B531" s="62" t="s">
        <v>25</v>
      </c>
      <c r="C531" s="61" t="s">
        <v>23</v>
      </c>
      <c r="D531" s="81">
        <v>44720</v>
      </c>
      <c r="E531" s="84" t="s">
        <v>2793</v>
      </c>
      <c r="F531" s="84" t="s">
        <v>381</v>
      </c>
      <c r="G531" s="83">
        <v>52</v>
      </c>
      <c r="H531" s="119">
        <v>31.7</v>
      </c>
      <c r="I531" s="118">
        <v>1648.3999999999999</v>
      </c>
      <c r="J531" s="58" t="s">
        <v>13</v>
      </c>
      <c r="K531" s="31" t="s">
        <v>2612</v>
      </c>
    </row>
    <row r="532" spans="2:12">
      <c r="B532" s="62" t="s">
        <v>25</v>
      </c>
      <c r="C532" s="61" t="s">
        <v>23</v>
      </c>
      <c r="D532" s="81">
        <v>44720</v>
      </c>
      <c r="E532" s="84" t="s">
        <v>2794</v>
      </c>
      <c r="F532" s="84" t="s">
        <v>381</v>
      </c>
      <c r="G532" s="83">
        <v>64</v>
      </c>
      <c r="H532" s="119">
        <v>31.65</v>
      </c>
      <c r="I532" s="118">
        <v>2025.6</v>
      </c>
      <c r="J532" s="58" t="s">
        <v>13</v>
      </c>
      <c r="K532" s="31" t="s">
        <v>2614</v>
      </c>
    </row>
    <row r="533" spans="2:12">
      <c r="B533" s="62" t="s">
        <v>25</v>
      </c>
      <c r="C533" s="61" t="s">
        <v>23</v>
      </c>
      <c r="D533" s="81">
        <v>44720</v>
      </c>
      <c r="E533" s="84" t="s">
        <v>2795</v>
      </c>
      <c r="F533" s="84" t="s">
        <v>381</v>
      </c>
      <c r="G533" s="83">
        <v>63</v>
      </c>
      <c r="H533" s="119">
        <v>31.8</v>
      </c>
      <c r="I533" s="118">
        <v>2003.4</v>
      </c>
      <c r="J533" s="58" t="s">
        <v>13</v>
      </c>
      <c r="K533" s="31" t="s">
        <v>2616</v>
      </c>
    </row>
    <row r="534" spans="2:12">
      <c r="B534" s="62" t="s">
        <v>25</v>
      </c>
      <c r="C534" s="61" t="s">
        <v>23</v>
      </c>
      <c r="D534" s="81">
        <v>44720</v>
      </c>
      <c r="E534" s="84" t="s">
        <v>2796</v>
      </c>
      <c r="F534" s="84" t="s">
        <v>381</v>
      </c>
      <c r="G534" s="83">
        <v>86</v>
      </c>
      <c r="H534" s="119">
        <v>31.8</v>
      </c>
      <c r="I534" s="118">
        <v>2734.8</v>
      </c>
      <c r="J534" s="58" t="s">
        <v>13</v>
      </c>
      <c r="K534" s="31" t="s">
        <v>2618</v>
      </c>
    </row>
    <row r="535" spans="2:12">
      <c r="B535" s="62" t="s">
        <v>25</v>
      </c>
      <c r="C535" s="61" t="s">
        <v>23</v>
      </c>
      <c r="D535" s="81">
        <v>44720</v>
      </c>
      <c r="E535" s="84" t="s">
        <v>2797</v>
      </c>
      <c r="F535" s="84" t="s">
        <v>381</v>
      </c>
      <c r="G535" s="83">
        <v>50</v>
      </c>
      <c r="H535" s="119">
        <v>31.75</v>
      </c>
      <c r="I535" s="118">
        <v>1587.5</v>
      </c>
      <c r="J535" s="58" t="s">
        <v>13</v>
      </c>
      <c r="K535" s="31" t="s">
        <v>2620</v>
      </c>
    </row>
    <row r="536" spans="2:12">
      <c r="B536" s="62" t="s">
        <v>25</v>
      </c>
      <c r="C536" s="61" t="s">
        <v>23</v>
      </c>
      <c r="D536" s="81">
        <v>44720</v>
      </c>
      <c r="E536" s="84" t="s">
        <v>2798</v>
      </c>
      <c r="F536" s="84" t="s">
        <v>381</v>
      </c>
      <c r="G536" s="83">
        <v>50</v>
      </c>
      <c r="H536" s="119">
        <v>31.75</v>
      </c>
      <c r="I536" s="118">
        <v>1587.5</v>
      </c>
      <c r="J536" s="58" t="s">
        <v>13</v>
      </c>
      <c r="K536" s="31" t="s">
        <v>2622</v>
      </c>
    </row>
    <row r="537" spans="2:12">
      <c r="B537" s="62" t="s">
        <v>25</v>
      </c>
      <c r="C537" s="61" t="s">
        <v>23</v>
      </c>
      <c r="D537" s="81">
        <v>44720</v>
      </c>
      <c r="E537" s="84" t="s">
        <v>2799</v>
      </c>
      <c r="F537" s="84" t="s">
        <v>381</v>
      </c>
      <c r="G537" s="83">
        <v>49</v>
      </c>
      <c r="H537" s="119">
        <v>31.75</v>
      </c>
      <c r="I537" s="118">
        <v>1555.75</v>
      </c>
      <c r="J537" s="58" t="s">
        <v>13</v>
      </c>
      <c r="K537" s="31" t="s">
        <v>2624</v>
      </c>
    </row>
    <row r="538" spans="2:12">
      <c r="B538" s="62" t="s">
        <v>25</v>
      </c>
      <c r="C538" s="61" t="s">
        <v>23</v>
      </c>
      <c r="D538" s="81">
        <v>44720</v>
      </c>
      <c r="E538" s="84" t="s">
        <v>2799</v>
      </c>
      <c r="F538" s="84" t="s">
        <v>381</v>
      </c>
      <c r="G538" s="83">
        <v>51</v>
      </c>
      <c r="H538" s="119">
        <v>31.7</v>
      </c>
      <c r="I538" s="118">
        <v>1616.7</v>
      </c>
      <c r="J538" s="58" t="s">
        <v>13</v>
      </c>
      <c r="K538" s="31" t="s">
        <v>2626</v>
      </c>
    </row>
    <row r="539" spans="2:12">
      <c r="B539" s="62" t="s">
        <v>25</v>
      </c>
      <c r="C539" s="61" t="s">
        <v>23</v>
      </c>
      <c r="D539" s="81">
        <v>44720</v>
      </c>
      <c r="E539" s="84" t="s">
        <v>2800</v>
      </c>
      <c r="F539" s="84" t="s">
        <v>381</v>
      </c>
      <c r="G539" s="83">
        <v>50</v>
      </c>
      <c r="H539" s="119">
        <v>31.7</v>
      </c>
      <c r="I539" s="118">
        <v>1585</v>
      </c>
      <c r="J539" s="58" t="s">
        <v>13</v>
      </c>
      <c r="K539" s="31" t="s">
        <v>2628</v>
      </c>
    </row>
    <row r="540" spans="2:12">
      <c r="B540" s="62" t="s">
        <v>25</v>
      </c>
      <c r="C540" s="61" t="s">
        <v>23</v>
      </c>
      <c r="D540" s="81">
        <v>44720</v>
      </c>
      <c r="E540" s="84" t="s">
        <v>2801</v>
      </c>
      <c r="F540" s="84" t="s">
        <v>381</v>
      </c>
      <c r="G540" s="83">
        <v>50</v>
      </c>
      <c r="H540" s="119">
        <v>31.7</v>
      </c>
      <c r="I540" s="118">
        <v>1585</v>
      </c>
      <c r="J540" s="58" t="s">
        <v>13</v>
      </c>
      <c r="K540" s="31" t="s">
        <v>2630</v>
      </c>
    </row>
    <row r="541" spans="2:12">
      <c r="B541" s="62" t="s">
        <v>25</v>
      </c>
      <c r="C541" s="61" t="s">
        <v>23</v>
      </c>
      <c r="D541" s="81">
        <v>44720</v>
      </c>
      <c r="E541" s="84" t="s">
        <v>2802</v>
      </c>
      <c r="F541" s="84" t="s">
        <v>381</v>
      </c>
      <c r="G541" s="83">
        <v>63</v>
      </c>
      <c r="H541" s="119">
        <v>31.7</v>
      </c>
      <c r="I541" s="118">
        <v>1997.1</v>
      </c>
      <c r="J541" s="58" t="s">
        <v>13</v>
      </c>
      <c r="K541" s="31" t="s">
        <v>2632</v>
      </c>
    </row>
    <row r="542" spans="2:12">
      <c r="B542" s="62" t="s">
        <v>25</v>
      </c>
      <c r="C542" s="61" t="s">
        <v>23</v>
      </c>
      <c r="D542" s="81">
        <v>44720</v>
      </c>
      <c r="E542" s="84" t="s">
        <v>2803</v>
      </c>
      <c r="F542" s="84" t="s">
        <v>381</v>
      </c>
      <c r="G542" s="83">
        <v>63</v>
      </c>
      <c r="H542" s="119">
        <v>31.7</v>
      </c>
      <c r="I542" s="118">
        <v>1997.1</v>
      </c>
      <c r="J542" s="58" t="s">
        <v>13</v>
      </c>
      <c r="K542" s="31" t="s">
        <v>2634</v>
      </c>
    </row>
    <row r="543" spans="2:12">
      <c r="B543" s="62" t="s">
        <v>25</v>
      </c>
      <c r="C543" s="61" t="s">
        <v>23</v>
      </c>
      <c r="D543" s="81">
        <v>44720</v>
      </c>
      <c r="E543" s="84" t="s">
        <v>2804</v>
      </c>
      <c r="F543" s="84" t="s">
        <v>381</v>
      </c>
      <c r="G543" s="83">
        <v>48</v>
      </c>
      <c r="H543" s="119">
        <v>31.7</v>
      </c>
      <c r="I543" s="118">
        <v>1521.6</v>
      </c>
      <c r="J543" s="58" t="s">
        <v>13</v>
      </c>
      <c r="K543" s="31" t="s">
        <v>2636</v>
      </c>
    </row>
    <row r="544" spans="2:12">
      <c r="B544" s="62" t="s">
        <v>25</v>
      </c>
      <c r="C544" s="61" t="s">
        <v>23</v>
      </c>
      <c r="D544" s="81">
        <v>44720</v>
      </c>
      <c r="E544" s="84" t="s">
        <v>2805</v>
      </c>
      <c r="F544" s="84" t="s">
        <v>381</v>
      </c>
      <c r="G544" s="83">
        <v>51</v>
      </c>
      <c r="H544" s="119">
        <v>31.7</v>
      </c>
      <c r="I544" s="118">
        <v>1616.7</v>
      </c>
      <c r="J544" s="58" t="s">
        <v>13</v>
      </c>
      <c r="K544" s="31" t="s">
        <v>2638</v>
      </c>
    </row>
    <row r="545" spans="2:11">
      <c r="B545" s="62" t="s">
        <v>25</v>
      </c>
      <c r="C545" s="61" t="s">
        <v>23</v>
      </c>
      <c r="D545" s="81">
        <v>44720</v>
      </c>
      <c r="E545" s="84" t="s">
        <v>2806</v>
      </c>
      <c r="F545" s="84" t="s">
        <v>381</v>
      </c>
      <c r="G545" s="83">
        <v>60</v>
      </c>
      <c r="H545" s="119">
        <v>31.7</v>
      </c>
      <c r="I545" s="118">
        <v>1902</v>
      </c>
      <c r="J545" s="58" t="s">
        <v>13</v>
      </c>
      <c r="K545" s="31" t="s">
        <v>2640</v>
      </c>
    </row>
    <row r="546" spans="2:11">
      <c r="B546" s="62" t="s">
        <v>25</v>
      </c>
      <c r="C546" s="61" t="s">
        <v>23</v>
      </c>
      <c r="D546" s="81">
        <v>44720</v>
      </c>
      <c r="E546" s="84" t="s">
        <v>2807</v>
      </c>
      <c r="F546" s="84" t="s">
        <v>381</v>
      </c>
      <c r="G546" s="83">
        <v>54</v>
      </c>
      <c r="H546" s="119">
        <v>31.65</v>
      </c>
      <c r="I546" s="118">
        <v>1709.1</v>
      </c>
      <c r="J546" s="58" t="s">
        <v>13</v>
      </c>
      <c r="K546" s="31" t="s">
        <v>2642</v>
      </c>
    </row>
    <row r="547" spans="2:11">
      <c r="B547" s="62" t="s">
        <v>25</v>
      </c>
      <c r="C547" s="61" t="s">
        <v>23</v>
      </c>
      <c r="D547" s="81">
        <v>44720</v>
      </c>
      <c r="E547" s="84" t="s">
        <v>2807</v>
      </c>
      <c r="F547" s="84" t="s">
        <v>381</v>
      </c>
      <c r="G547" s="83">
        <v>51</v>
      </c>
      <c r="H547" s="119">
        <v>31.65</v>
      </c>
      <c r="I547" s="118">
        <v>1614.1499999999999</v>
      </c>
      <c r="J547" s="58" t="s">
        <v>13</v>
      </c>
      <c r="K547" s="31" t="s">
        <v>2643</v>
      </c>
    </row>
    <row r="548" spans="2:11">
      <c r="B548" s="62" t="s">
        <v>25</v>
      </c>
      <c r="C548" s="61" t="s">
        <v>23</v>
      </c>
      <c r="D548" s="81">
        <v>44720</v>
      </c>
      <c r="E548" s="84" t="s">
        <v>2808</v>
      </c>
      <c r="F548" s="84" t="s">
        <v>381</v>
      </c>
      <c r="G548" s="83">
        <v>55</v>
      </c>
      <c r="H548" s="119">
        <v>31.65</v>
      </c>
      <c r="I548" s="118">
        <v>1740.75</v>
      </c>
      <c r="J548" s="58" t="s">
        <v>13</v>
      </c>
      <c r="K548" s="31" t="s">
        <v>2645</v>
      </c>
    </row>
    <row r="549" spans="2:11">
      <c r="B549" s="62" t="s">
        <v>25</v>
      </c>
      <c r="C549" s="61" t="s">
        <v>23</v>
      </c>
      <c r="D549" s="81">
        <v>44720</v>
      </c>
      <c r="E549" s="84" t="s">
        <v>2809</v>
      </c>
      <c r="F549" s="84" t="s">
        <v>381</v>
      </c>
      <c r="G549" s="83">
        <v>55</v>
      </c>
      <c r="H549" s="119">
        <v>31.65</v>
      </c>
      <c r="I549" s="118">
        <v>1740.75</v>
      </c>
      <c r="J549" s="58" t="s">
        <v>13</v>
      </c>
      <c r="K549" s="31" t="s">
        <v>2647</v>
      </c>
    </row>
    <row r="550" spans="2:11">
      <c r="B550" s="62" t="s">
        <v>25</v>
      </c>
      <c r="C550" s="61" t="s">
        <v>23</v>
      </c>
      <c r="D550" s="81">
        <v>44720</v>
      </c>
      <c r="E550" s="84" t="s">
        <v>2810</v>
      </c>
      <c r="F550" s="84" t="s">
        <v>381</v>
      </c>
      <c r="G550" s="83">
        <v>550</v>
      </c>
      <c r="H550" s="119">
        <v>31.65</v>
      </c>
      <c r="I550" s="118">
        <v>17407.5</v>
      </c>
      <c r="J550" s="58" t="s">
        <v>13</v>
      </c>
      <c r="K550" s="31" t="s">
        <v>2649</v>
      </c>
    </row>
    <row r="551" spans="2:11">
      <c r="B551" s="62" t="s">
        <v>25</v>
      </c>
      <c r="C551" s="61" t="s">
        <v>23</v>
      </c>
      <c r="D551" s="81">
        <v>44720</v>
      </c>
      <c r="E551" s="84" t="s">
        <v>2810</v>
      </c>
      <c r="F551" s="84" t="s">
        <v>381</v>
      </c>
      <c r="G551" s="83">
        <v>55</v>
      </c>
      <c r="H551" s="119">
        <v>31.65</v>
      </c>
      <c r="I551" s="118">
        <v>1740.75</v>
      </c>
      <c r="J551" s="58" t="s">
        <v>13</v>
      </c>
      <c r="K551" s="31" t="s">
        <v>2650</v>
      </c>
    </row>
    <row r="552" spans="2:11">
      <c r="B552" s="62" t="s">
        <v>25</v>
      </c>
      <c r="C552" s="61" t="s">
        <v>23</v>
      </c>
      <c r="D552" s="81">
        <v>44720</v>
      </c>
      <c r="E552" s="84" t="s">
        <v>2810</v>
      </c>
      <c r="F552" s="84" t="s">
        <v>381</v>
      </c>
      <c r="G552" s="83">
        <v>49</v>
      </c>
      <c r="H552" s="119">
        <v>31.65</v>
      </c>
      <c r="I552" s="118">
        <v>1550.85</v>
      </c>
      <c r="J552" s="58" t="s">
        <v>13</v>
      </c>
      <c r="K552" s="31" t="s">
        <v>2651</v>
      </c>
    </row>
    <row r="553" spans="2:11">
      <c r="B553" s="62" t="s">
        <v>25</v>
      </c>
      <c r="C553" s="61" t="s">
        <v>23</v>
      </c>
      <c r="D553" s="81">
        <v>44720</v>
      </c>
      <c r="E553" s="84" t="s">
        <v>2811</v>
      </c>
      <c r="F553" s="84" t="s">
        <v>381</v>
      </c>
      <c r="G553" s="83">
        <v>55</v>
      </c>
      <c r="H553" s="119">
        <v>31.65</v>
      </c>
      <c r="I553" s="118">
        <v>1740.75</v>
      </c>
      <c r="J553" s="58" t="s">
        <v>13</v>
      </c>
      <c r="K553" s="31" t="s">
        <v>2653</v>
      </c>
    </row>
    <row r="554" spans="2:11">
      <c r="B554" s="62" t="s">
        <v>25</v>
      </c>
      <c r="C554" s="61" t="s">
        <v>23</v>
      </c>
      <c r="D554" s="81">
        <v>44720</v>
      </c>
      <c r="E554" s="84" t="s">
        <v>2811</v>
      </c>
      <c r="F554" s="84" t="s">
        <v>381</v>
      </c>
      <c r="G554" s="83">
        <v>6</v>
      </c>
      <c r="H554" s="119">
        <v>31.65</v>
      </c>
      <c r="I554" s="118">
        <v>189.89999999999998</v>
      </c>
      <c r="J554" s="58" t="s">
        <v>13</v>
      </c>
      <c r="K554" s="31" t="s">
        <v>2654</v>
      </c>
    </row>
    <row r="555" spans="2:11">
      <c r="B555" s="62" t="s">
        <v>25</v>
      </c>
      <c r="C555" s="61" t="s">
        <v>23</v>
      </c>
      <c r="D555" s="81">
        <v>44720</v>
      </c>
      <c r="E555" s="84" t="s">
        <v>2811</v>
      </c>
      <c r="F555" s="84" t="s">
        <v>381</v>
      </c>
      <c r="G555" s="83">
        <v>90</v>
      </c>
      <c r="H555" s="119">
        <v>31.65</v>
      </c>
      <c r="I555" s="118">
        <v>2848.5</v>
      </c>
      <c r="J555" s="58" t="s">
        <v>13</v>
      </c>
      <c r="K555" s="31" t="s">
        <v>2655</v>
      </c>
    </row>
    <row r="556" spans="2:11">
      <c r="B556" s="62" t="s">
        <v>25</v>
      </c>
      <c r="C556" s="61" t="s">
        <v>23</v>
      </c>
      <c r="D556" s="81">
        <v>44720</v>
      </c>
      <c r="E556" s="84" t="s">
        <v>2811</v>
      </c>
      <c r="F556" s="84" t="s">
        <v>381</v>
      </c>
      <c r="G556" s="83">
        <v>51</v>
      </c>
      <c r="H556" s="119">
        <v>31.65</v>
      </c>
      <c r="I556" s="118">
        <v>1614.1499999999999</v>
      </c>
      <c r="J556" s="58" t="s">
        <v>13</v>
      </c>
      <c r="K556" s="31" t="s">
        <v>2656</v>
      </c>
    </row>
    <row r="557" spans="2:11">
      <c r="B557" s="62" t="s">
        <v>25</v>
      </c>
      <c r="C557" s="61" t="s">
        <v>23</v>
      </c>
      <c r="D557" s="81">
        <v>44720</v>
      </c>
      <c r="E557" s="84" t="s">
        <v>2811</v>
      </c>
      <c r="F557" s="84" t="s">
        <v>381</v>
      </c>
      <c r="G557" s="83">
        <v>51</v>
      </c>
      <c r="H557" s="119">
        <v>31.65</v>
      </c>
      <c r="I557" s="118">
        <v>1614.1499999999999</v>
      </c>
      <c r="J557" s="58" t="s">
        <v>13</v>
      </c>
      <c r="K557" s="31" t="s">
        <v>2657</v>
      </c>
    </row>
    <row r="558" spans="2:11">
      <c r="B558" s="62" t="s">
        <v>25</v>
      </c>
      <c r="C558" s="61" t="s">
        <v>23</v>
      </c>
      <c r="D558" s="81">
        <v>44720</v>
      </c>
      <c r="E558" s="84" t="s">
        <v>2811</v>
      </c>
      <c r="F558" s="84" t="s">
        <v>381</v>
      </c>
      <c r="G558" s="83">
        <v>55</v>
      </c>
      <c r="H558" s="119">
        <v>31.65</v>
      </c>
      <c r="I558" s="118">
        <v>1740.75</v>
      </c>
      <c r="J558" s="58" t="s">
        <v>13</v>
      </c>
      <c r="K558" s="31" t="s">
        <v>2658</v>
      </c>
    </row>
    <row r="559" spans="2:11">
      <c r="B559" s="62" t="s">
        <v>25</v>
      </c>
      <c r="C559" s="61" t="s">
        <v>23</v>
      </c>
      <c r="D559" s="81">
        <v>44720</v>
      </c>
      <c r="E559" s="84" t="s">
        <v>2811</v>
      </c>
      <c r="F559" s="84" t="s">
        <v>381</v>
      </c>
      <c r="G559" s="83">
        <v>61</v>
      </c>
      <c r="H559" s="119">
        <v>31.65</v>
      </c>
      <c r="I559" s="118">
        <v>1930.6499999999999</v>
      </c>
      <c r="J559" s="58" t="s">
        <v>13</v>
      </c>
      <c r="K559" s="31" t="s">
        <v>2659</v>
      </c>
    </row>
    <row r="560" spans="2:11">
      <c r="B560" s="62" t="s">
        <v>25</v>
      </c>
      <c r="C560" s="61" t="s">
        <v>23</v>
      </c>
      <c r="D560" s="81">
        <v>44720</v>
      </c>
      <c r="E560" s="84" t="s">
        <v>2811</v>
      </c>
      <c r="F560" s="84" t="s">
        <v>381</v>
      </c>
      <c r="G560" s="83">
        <v>61</v>
      </c>
      <c r="H560" s="119">
        <v>31.65</v>
      </c>
      <c r="I560" s="118">
        <v>1930.6499999999999</v>
      </c>
      <c r="J560" s="58" t="s">
        <v>13</v>
      </c>
      <c r="K560" s="31" t="s">
        <v>2660</v>
      </c>
    </row>
    <row r="561" spans="2:11">
      <c r="B561" s="62" t="s">
        <v>25</v>
      </c>
      <c r="C561" s="61" t="s">
        <v>23</v>
      </c>
      <c r="D561" s="81">
        <v>44720</v>
      </c>
      <c r="E561" s="84" t="s">
        <v>2811</v>
      </c>
      <c r="F561" s="84" t="s">
        <v>381</v>
      </c>
      <c r="G561" s="83">
        <v>51</v>
      </c>
      <c r="H561" s="119">
        <v>31.65</v>
      </c>
      <c r="I561" s="118">
        <v>1614.1499999999999</v>
      </c>
      <c r="J561" s="58" t="s">
        <v>13</v>
      </c>
      <c r="K561" s="31" t="s">
        <v>2661</v>
      </c>
    </row>
    <row r="562" spans="2:11">
      <c r="B562" s="62" t="s">
        <v>25</v>
      </c>
      <c r="C562" s="61" t="s">
        <v>23</v>
      </c>
      <c r="D562" s="81">
        <v>44720</v>
      </c>
      <c r="E562" s="84" t="s">
        <v>2811</v>
      </c>
      <c r="F562" s="84" t="s">
        <v>381</v>
      </c>
      <c r="G562" s="83">
        <v>51</v>
      </c>
      <c r="H562" s="119">
        <v>31.65</v>
      </c>
      <c r="I562" s="118">
        <v>1614.1499999999999</v>
      </c>
      <c r="J562" s="58" t="s">
        <v>13</v>
      </c>
      <c r="K562" s="31" t="s">
        <v>2662</v>
      </c>
    </row>
    <row r="563" spans="2:11">
      <c r="B563" s="62" t="s">
        <v>25</v>
      </c>
      <c r="C563" s="61" t="s">
        <v>23</v>
      </c>
      <c r="D563" s="81">
        <v>44720</v>
      </c>
      <c r="E563" s="84" t="s">
        <v>2811</v>
      </c>
      <c r="F563" s="84" t="s">
        <v>381</v>
      </c>
      <c r="G563" s="83">
        <v>51</v>
      </c>
      <c r="H563" s="119">
        <v>31.65</v>
      </c>
      <c r="I563" s="118">
        <v>1614.1499999999999</v>
      </c>
      <c r="J563" s="58" t="s">
        <v>13</v>
      </c>
      <c r="K563" s="31" t="s">
        <v>2663</v>
      </c>
    </row>
    <row r="564" spans="2:11">
      <c r="B564" s="62" t="s">
        <v>25</v>
      </c>
      <c r="C564" s="61" t="s">
        <v>23</v>
      </c>
      <c r="D564" s="81">
        <v>44720</v>
      </c>
      <c r="E564" s="84" t="s">
        <v>2811</v>
      </c>
      <c r="F564" s="84" t="s">
        <v>381</v>
      </c>
      <c r="G564" s="83">
        <v>51</v>
      </c>
      <c r="H564" s="119">
        <v>31.65</v>
      </c>
      <c r="I564" s="118">
        <v>1614.1499999999999</v>
      </c>
      <c r="J564" s="58" t="s">
        <v>13</v>
      </c>
      <c r="K564" s="31" t="s">
        <v>2664</v>
      </c>
    </row>
    <row r="565" spans="2:11">
      <c r="B565" s="62" t="s">
        <v>25</v>
      </c>
      <c r="C565" s="61" t="s">
        <v>23</v>
      </c>
      <c r="D565" s="81">
        <v>44720</v>
      </c>
      <c r="E565" s="84" t="s">
        <v>2811</v>
      </c>
      <c r="F565" s="84" t="s">
        <v>381</v>
      </c>
      <c r="G565" s="83">
        <v>51</v>
      </c>
      <c r="H565" s="119">
        <v>31.65</v>
      </c>
      <c r="I565" s="118">
        <v>1614.1499999999999</v>
      </c>
      <c r="J565" s="58" t="s">
        <v>13</v>
      </c>
      <c r="K565" s="31" t="s">
        <v>2665</v>
      </c>
    </row>
    <row r="566" spans="2:11">
      <c r="B566" s="62" t="s">
        <v>25</v>
      </c>
      <c r="C566" s="61" t="s">
        <v>23</v>
      </c>
      <c r="D566" s="81">
        <v>44720</v>
      </c>
      <c r="E566" s="84" t="s">
        <v>2811</v>
      </c>
      <c r="F566" s="84" t="s">
        <v>381</v>
      </c>
      <c r="G566" s="83">
        <v>51</v>
      </c>
      <c r="H566" s="119">
        <v>31.65</v>
      </c>
      <c r="I566" s="118">
        <v>1614.1499999999999</v>
      </c>
      <c r="J566" s="58" t="s">
        <v>13</v>
      </c>
      <c r="K566" s="31" t="s">
        <v>2666</v>
      </c>
    </row>
    <row r="567" spans="2:11">
      <c r="B567" s="62" t="s">
        <v>25</v>
      </c>
      <c r="C567" s="61" t="s">
        <v>23</v>
      </c>
      <c r="D567" s="81">
        <v>44720</v>
      </c>
      <c r="E567" s="84" t="s">
        <v>2812</v>
      </c>
      <c r="F567" s="84" t="s">
        <v>381</v>
      </c>
      <c r="G567" s="83">
        <v>56</v>
      </c>
      <c r="H567" s="119">
        <v>31.65</v>
      </c>
      <c r="I567" s="118">
        <v>1772.3999999999999</v>
      </c>
      <c r="J567" s="58" t="s">
        <v>13</v>
      </c>
      <c r="K567" s="31" t="s">
        <v>2668</v>
      </c>
    </row>
    <row r="568" spans="2:11">
      <c r="B568" s="62" t="s">
        <v>25</v>
      </c>
      <c r="C568" s="61" t="s">
        <v>23</v>
      </c>
      <c r="D568" s="81">
        <v>44720</v>
      </c>
      <c r="E568" s="84" t="s">
        <v>2813</v>
      </c>
      <c r="F568" s="84" t="s">
        <v>381</v>
      </c>
      <c r="G568" s="83">
        <v>60</v>
      </c>
      <c r="H568" s="119">
        <v>31.65</v>
      </c>
      <c r="I568" s="118">
        <v>1899</v>
      </c>
      <c r="J568" s="58" t="s">
        <v>13</v>
      </c>
      <c r="K568" s="31" t="s">
        <v>2670</v>
      </c>
    </row>
    <row r="569" spans="2:11">
      <c r="B569" s="62" t="s">
        <v>25</v>
      </c>
      <c r="C569" s="61" t="s">
        <v>23</v>
      </c>
      <c r="D569" s="81">
        <v>44720</v>
      </c>
      <c r="E569" s="84" t="s">
        <v>2814</v>
      </c>
      <c r="F569" s="84" t="s">
        <v>381</v>
      </c>
      <c r="G569" s="83">
        <v>60</v>
      </c>
      <c r="H569" s="119">
        <v>31.65</v>
      </c>
      <c r="I569" s="118">
        <v>1899</v>
      </c>
      <c r="J569" s="58" t="s">
        <v>13</v>
      </c>
      <c r="K569" s="31" t="s">
        <v>2672</v>
      </c>
    </row>
    <row r="570" spans="2:11">
      <c r="B570" s="62" t="s">
        <v>25</v>
      </c>
      <c r="C570" s="61" t="s">
        <v>23</v>
      </c>
      <c r="D570" s="81">
        <v>44720</v>
      </c>
      <c r="E570" s="84" t="s">
        <v>2815</v>
      </c>
      <c r="F570" s="84" t="s">
        <v>381</v>
      </c>
      <c r="G570" s="83">
        <v>60</v>
      </c>
      <c r="H570" s="119">
        <v>31.65</v>
      </c>
      <c r="I570" s="118">
        <v>1899</v>
      </c>
      <c r="J570" s="58" t="s">
        <v>13</v>
      </c>
      <c r="K570" s="31" t="s">
        <v>2674</v>
      </c>
    </row>
    <row r="571" spans="2:11">
      <c r="B571" s="62" t="s">
        <v>25</v>
      </c>
      <c r="C571" s="61" t="s">
        <v>23</v>
      </c>
      <c r="D571" s="81">
        <v>44720</v>
      </c>
      <c r="E571" s="84" t="s">
        <v>2816</v>
      </c>
      <c r="F571" s="84" t="s">
        <v>381</v>
      </c>
      <c r="G571" s="83">
        <v>53</v>
      </c>
      <c r="H571" s="119">
        <v>31.65</v>
      </c>
      <c r="I571" s="118">
        <v>1677.4499999999998</v>
      </c>
      <c r="J571" s="58" t="s">
        <v>13</v>
      </c>
      <c r="K571" s="31" t="s">
        <v>2676</v>
      </c>
    </row>
    <row r="572" spans="2:11">
      <c r="B572" s="62" t="s">
        <v>25</v>
      </c>
      <c r="C572" s="61" t="s">
        <v>23</v>
      </c>
      <c r="D572" s="81">
        <v>44720</v>
      </c>
      <c r="E572" s="84" t="s">
        <v>2817</v>
      </c>
      <c r="F572" s="84" t="s">
        <v>381</v>
      </c>
      <c r="G572" s="83">
        <v>53</v>
      </c>
      <c r="H572" s="119">
        <v>31.65</v>
      </c>
      <c r="I572" s="118">
        <v>1677.4499999999998</v>
      </c>
      <c r="J572" s="58" t="s">
        <v>13</v>
      </c>
      <c r="K572" s="31" t="s">
        <v>2678</v>
      </c>
    </row>
    <row r="573" spans="2:11">
      <c r="B573" s="62" t="s">
        <v>25</v>
      </c>
      <c r="C573" s="61" t="s">
        <v>23</v>
      </c>
      <c r="D573" s="81">
        <v>44720</v>
      </c>
      <c r="E573" s="84" t="s">
        <v>2818</v>
      </c>
      <c r="F573" s="84" t="s">
        <v>381</v>
      </c>
      <c r="G573" s="83">
        <v>53</v>
      </c>
      <c r="H573" s="119">
        <v>31.55</v>
      </c>
      <c r="I573" s="118">
        <v>1672.15</v>
      </c>
      <c r="J573" s="58" t="s">
        <v>13</v>
      </c>
      <c r="K573" s="31" t="s">
        <v>2680</v>
      </c>
    </row>
    <row r="574" spans="2:11">
      <c r="B574" s="62" t="s">
        <v>25</v>
      </c>
      <c r="C574" s="61" t="s">
        <v>23</v>
      </c>
      <c r="D574" s="81">
        <v>44720</v>
      </c>
      <c r="E574" s="84" t="s">
        <v>2818</v>
      </c>
      <c r="F574" s="84" t="s">
        <v>381</v>
      </c>
      <c r="G574" s="83">
        <v>56</v>
      </c>
      <c r="H574" s="119">
        <v>31.55</v>
      </c>
      <c r="I574" s="118">
        <v>1766.8</v>
      </c>
      <c r="J574" s="58" t="s">
        <v>13</v>
      </c>
      <c r="K574" s="31" t="s">
        <v>2681</v>
      </c>
    </row>
    <row r="575" spans="2:11">
      <c r="B575" s="62" t="s">
        <v>25</v>
      </c>
      <c r="C575" s="61" t="s">
        <v>23</v>
      </c>
      <c r="D575" s="81">
        <v>44720</v>
      </c>
      <c r="E575" s="84" t="s">
        <v>2818</v>
      </c>
      <c r="F575" s="84" t="s">
        <v>381</v>
      </c>
      <c r="G575" s="83">
        <v>53</v>
      </c>
      <c r="H575" s="119">
        <v>31.55</v>
      </c>
      <c r="I575" s="118">
        <v>1672.15</v>
      </c>
      <c r="J575" s="58" t="s">
        <v>13</v>
      </c>
      <c r="K575" s="31" t="s">
        <v>2682</v>
      </c>
    </row>
    <row r="576" spans="2:11">
      <c r="B576" s="62" t="s">
        <v>25</v>
      </c>
      <c r="C576" s="61" t="s">
        <v>23</v>
      </c>
      <c r="D576" s="81">
        <v>44720</v>
      </c>
      <c r="E576" s="84" t="s">
        <v>2818</v>
      </c>
      <c r="F576" s="84" t="s">
        <v>381</v>
      </c>
      <c r="G576" s="83">
        <v>60</v>
      </c>
      <c r="H576" s="119">
        <v>31.55</v>
      </c>
      <c r="I576" s="118">
        <v>1893</v>
      </c>
      <c r="J576" s="58" t="s">
        <v>13</v>
      </c>
      <c r="K576" s="31" t="s">
        <v>2683</v>
      </c>
    </row>
    <row r="577" spans="2:11">
      <c r="B577" s="62" t="s">
        <v>25</v>
      </c>
      <c r="C577" s="61" t="s">
        <v>23</v>
      </c>
      <c r="D577" s="81">
        <v>44720</v>
      </c>
      <c r="E577" s="84" t="s">
        <v>2818</v>
      </c>
      <c r="F577" s="84" t="s">
        <v>381</v>
      </c>
      <c r="G577" s="83">
        <v>115</v>
      </c>
      <c r="H577" s="119">
        <v>31.55</v>
      </c>
      <c r="I577" s="118">
        <v>3628.25</v>
      </c>
      <c r="J577" s="58" t="s">
        <v>13</v>
      </c>
      <c r="K577" s="31" t="s">
        <v>2684</v>
      </c>
    </row>
    <row r="578" spans="2:11">
      <c r="B578" s="62" t="s">
        <v>25</v>
      </c>
      <c r="C578" s="61" t="s">
        <v>23</v>
      </c>
      <c r="D578" s="81">
        <v>44720</v>
      </c>
      <c r="E578" s="84" t="s">
        <v>2818</v>
      </c>
      <c r="F578" s="84" t="s">
        <v>381</v>
      </c>
      <c r="G578" s="83">
        <v>64</v>
      </c>
      <c r="H578" s="119">
        <v>31.55</v>
      </c>
      <c r="I578" s="118">
        <v>2019.2</v>
      </c>
      <c r="J578" s="58" t="s">
        <v>13</v>
      </c>
      <c r="K578" s="31" t="s">
        <v>2685</v>
      </c>
    </row>
    <row r="579" spans="2:11">
      <c r="B579" s="62" t="s">
        <v>25</v>
      </c>
      <c r="C579" s="61" t="s">
        <v>23</v>
      </c>
      <c r="D579" s="81">
        <v>44720</v>
      </c>
      <c r="E579" s="84" t="s">
        <v>2818</v>
      </c>
      <c r="F579" s="84" t="s">
        <v>381</v>
      </c>
      <c r="G579" s="83">
        <v>62</v>
      </c>
      <c r="H579" s="119">
        <v>31.55</v>
      </c>
      <c r="I579" s="118">
        <v>1956.1000000000001</v>
      </c>
      <c r="J579" s="58" t="s">
        <v>13</v>
      </c>
      <c r="K579" s="31" t="s">
        <v>2686</v>
      </c>
    </row>
    <row r="580" spans="2:11">
      <c r="B580" s="62" t="s">
        <v>25</v>
      </c>
      <c r="C580" s="61" t="s">
        <v>23</v>
      </c>
      <c r="D580" s="81">
        <v>44720</v>
      </c>
      <c r="E580" s="84" t="s">
        <v>2818</v>
      </c>
      <c r="F580" s="84" t="s">
        <v>381</v>
      </c>
      <c r="G580" s="83">
        <v>53</v>
      </c>
      <c r="H580" s="119">
        <v>31.55</v>
      </c>
      <c r="I580" s="118">
        <v>1672.15</v>
      </c>
      <c r="J580" s="58" t="s">
        <v>13</v>
      </c>
      <c r="K580" s="31" t="s">
        <v>2687</v>
      </c>
    </row>
    <row r="581" spans="2:11">
      <c r="B581" s="62" t="s">
        <v>25</v>
      </c>
      <c r="C581" s="61" t="s">
        <v>23</v>
      </c>
      <c r="D581" s="81">
        <v>44720</v>
      </c>
      <c r="E581" s="84" t="s">
        <v>2818</v>
      </c>
      <c r="F581" s="84" t="s">
        <v>381</v>
      </c>
      <c r="G581" s="83">
        <v>50</v>
      </c>
      <c r="H581" s="119">
        <v>31.55</v>
      </c>
      <c r="I581" s="118">
        <v>1577.5</v>
      </c>
      <c r="J581" s="58" t="s">
        <v>13</v>
      </c>
      <c r="K581" s="31" t="s">
        <v>2688</v>
      </c>
    </row>
    <row r="582" spans="2:11">
      <c r="B582" s="62" t="s">
        <v>25</v>
      </c>
      <c r="C582" s="61" t="s">
        <v>23</v>
      </c>
      <c r="D582" s="81">
        <v>44720</v>
      </c>
      <c r="E582" s="84" t="s">
        <v>2818</v>
      </c>
      <c r="F582" s="84" t="s">
        <v>381</v>
      </c>
      <c r="G582" s="83">
        <v>50</v>
      </c>
      <c r="H582" s="119">
        <v>31.55</v>
      </c>
      <c r="I582" s="118">
        <v>1577.5</v>
      </c>
      <c r="J582" s="58" t="s">
        <v>13</v>
      </c>
      <c r="K582" s="31" t="s">
        <v>2689</v>
      </c>
    </row>
    <row r="583" spans="2:11">
      <c r="B583" s="62" t="s">
        <v>25</v>
      </c>
      <c r="C583" s="61" t="s">
        <v>23</v>
      </c>
      <c r="D583" s="81">
        <v>44720</v>
      </c>
      <c r="E583" s="84" t="s">
        <v>2818</v>
      </c>
      <c r="F583" s="84" t="s">
        <v>381</v>
      </c>
      <c r="G583" s="83">
        <v>60</v>
      </c>
      <c r="H583" s="119">
        <v>31.55</v>
      </c>
      <c r="I583" s="118">
        <v>1893</v>
      </c>
      <c r="J583" s="58" t="s">
        <v>13</v>
      </c>
      <c r="K583" s="31" t="s">
        <v>2690</v>
      </c>
    </row>
    <row r="584" spans="2:11">
      <c r="B584" s="62" t="s">
        <v>25</v>
      </c>
      <c r="C584" s="61" t="s">
        <v>23</v>
      </c>
      <c r="D584" s="81">
        <v>44720</v>
      </c>
      <c r="E584" s="84" t="s">
        <v>2818</v>
      </c>
      <c r="F584" s="84" t="s">
        <v>381</v>
      </c>
      <c r="G584" s="83">
        <v>60</v>
      </c>
      <c r="H584" s="119">
        <v>31.55</v>
      </c>
      <c r="I584" s="118">
        <v>1893</v>
      </c>
      <c r="J584" s="58" t="s">
        <v>13</v>
      </c>
      <c r="K584" s="31" t="s">
        <v>2691</v>
      </c>
    </row>
    <row r="585" spans="2:11">
      <c r="B585" s="62" t="s">
        <v>25</v>
      </c>
      <c r="C585" s="61" t="s">
        <v>23</v>
      </c>
      <c r="D585" s="81">
        <v>44720</v>
      </c>
      <c r="E585" s="84" t="s">
        <v>2818</v>
      </c>
      <c r="F585" s="84" t="s">
        <v>381</v>
      </c>
      <c r="G585" s="83">
        <v>62</v>
      </c>
      <c r="H585" s="119">
        <v>31.55</v>
      </c>
      <c r="I585" s="118">
        <v>1956.1000000000001</v>
      </c>
      <c r="J585" s="58" t="s">
        <v>13</v>
      </c>
      <c r="K585" s="31" t="s">
        <v>2692</v>
      </c>
    </row>
    <row r="586" spans="2:11">
      <c r="B586" s="62" t="s">
        <v>25</v>
      </c>
      <c r="C586" s="61" t="s">
        <v>23</v>
      </c>
      <c r="D586" s="81">
        <v>44720</v>
      </c>
      <c r="E586" s="84" t="s">
        <v>2818</v>
      </c>
      <c r="F586" s="84" t="s">
        <v>381</v>
      </c>
      <c r="G586" s="83">
        <v>62</v>
      </c>
      <c r="H586" s="119">
        <v>31.55</v>
      </c>
      <c r="I586" s="118">
        <v>1956.1000000000001</v>
      </c>
      <c r="J586" s="58" t="s">
        <v>13</v>
      </c>
      <c r="K586" s="31" t="s">
        <v>2693</v>
      </c>
    </row>
    <row r="587" spans="2:11">
      <c r="B587" s="62" t="s">
        <v>25</v>
      </c>
      <c r="C587" s="61" t="s">
        <v>23</v>
      </c>
      <c r="D587" s="81">
        <v>44720</v>
      </c>
      <c r="E587" s="84" t="s">
        <v>2818</v>
      </c>
      <c r="F587" s="84" t="s">
        <v>381</v>
      </c>
      <c r="G587" s="83">
        <v>53</v>
      </c>
      <c r="H587" s="119">
        <v>31.55</v>
      </c>
      <c r="I587" s="118">
        <v>1672.15</v>
      </c>
      <c r="J587" s="58" t="s">
        <v>13</v>
      </c>
      <c r="K587" s="31" t="s">
        <v>2694</v>
      </c>
    </row>
    <row r="588" spans="2:11">
      <c r="B588" s="62" t="s">
        <v>25</v>
      </c>
      <c r="C588" s="61" t="s">
        <v>23</v>
      </c>
      <c r="D588" s="81">
        <v>44720</v>
      </c>
      <c r="E588" s="84" t="s">
        <v>2818</v>
      </c>
      <c r="F588" s="84" t="s">
        <v>381</v>
      </c>
      <c r="G588" s="83">
        <v>53</v>
      </c>
      <c r="H588" s="119">
        <v>31.55</v>
      </c>
      <c r="I588" s="118">
        <v>1672.15</v>
      </c>
      <c r="J588" s="58" t="s">
        <v>13</v>
      </c>
      <c r="K588" s="31" t="s">
        <v>2695</v>
      </c>
    </row>
    <row r="589" spans="2:11">
      <c r="B589" s="62" t="s">
        <v>25</v>
      </c>
      <c r="C589" s="61" t="s">
        <v>23</v>
      </c>
      <c r="D589" s="81">
        <v>44720</v>
      </c>
      <c r="E589" s="84" t="s">
        <v>2818</v>
      </c>
      <c r="F589" s="84" t="s">
        <v>381</v>
      </c>
      <c r="G589" s="83">
        <v>50</v>
      </c>
      <c r="H589" s="119">
        <v>31.55</v>
      </c>
      <c r="I589" s="118">
        <v>1577.5</v>
      </c>
      <c r="J589" s="58" t="s">
        <v>13</v>
      </c>
      <c r="K589" s="31" t="s">
        <v>2696</v>
      </c>
    </row>
    <row r="590" spans="2:11">
      <c r="B590" s="62" t="s">
        <v>25</v>
      </c>
      <c r="C590" s="61" t="s">
        <v>23</v>
      </c>
      <c r="D590" s="81">
        <v>44720</v>
      </c>
      <c r="E590" s="84" t="s">
        <v>2818</v>
      </c>
      <c r="F590" s="84" t="s">
        <v>381</v>
      </c>
      <c r="G590" s="83">
        <v>53</v>
      </c>
      <c r="H590" s="119">
        <v>31.55</v>
      </c>
      <c r="I590" s="118">
        <v>1672.15</v>
      </c>
      <c r="J590" s="58" t="s">
        <v>13</v>
      </c>
      <c r="K590" s="31" t="s">
        <v>2697</v>
      </c>
    </row>
    <row r="591" spans="2:11">
      <c r="B591" s="62" t="s">
        <v>25</v>
      </c>
      <c r="C591" s="61" t="s">
        <v>23</v>
      </c>
      <c r="D591" s="81">
        <v>44720</v>
      </c>
      <c r="E591" s="84" t="s">
        <v>2818</v>
      </c>
      <c r="F591" s="84" t="s">
        <v>381</v>
      </c>
      <c r="G591" s="83">
        <v>50</v>
      </c>
      <c r="H591" s="119">
        <v>31.55</v>
      </c>
      <c r="I591" s="118">
        <v>1577.5</v>
      </c>
      <c r="J591" s="58" t="s">
        <v>13</v>
      </c>
      <c r="K591" s="31" t="s">
        <v>2698</v>
      </c>
    </row>
    <row r="592" spans="2:11">
      <c r="B592" s="62" t="s">
        <v>25</v>
      </c>
      <c r="C592" s="61" t="s">
        <v>23</v>
      </c>
      <c r="D592" s="81">
        <v>44720</v>
      </c>
      <c r="E592" s="84" t="s">
        <v>2819</v>
      </c>
      <c r="F592" s="84" t="s">
        <v>381</v>
      </c>
      <c r="G592" s="83">
        <v>120</v>
      </c>
      <c r="H592" s="119">
        <v>31.55</v>
      </c>
      <c r="I592" s="118">
        <v>3786</v>
      </c>
      <c r="J592" s="58" t="s">
        <v>13</v>
      </c>
      <c r="K592" s="31" t="s">
        <v>2700</v>
      </c>
    </row>
    <row r="593" spans="2:11">
      <c r="B593" s="62" t="s">
        <v>25</v>
      </c>
      <c r="C593" s="61" t="s">
        <v>23</v>
      </c>
      <c r="D593" s="81">
        <v>44720</v>
      </c>
      <c r="E593" s="84" t="s">
        <v>2820</v>
      </c>
      <c r="F593" s="84" t="s">
        <v>381</v>
      </c>
      <c r="G593" s="83">
        <v>96</v>
      </c>
      <c r="H593" s="119">
        <v>31.55</v>
      </c>
      <c r="I593" s="118">
        <v>3028.8</v>
      </c>
      <c r="J593" s="58" t="s">
        <v>13</v>
      </c>
      <c r="K593" s="31" t="s">
        <v>2702</v>
      </c>
    </row>
    <row r="594" spans="2:11">
      <c r="B594" s="62" t="s">
        <v>25</v>
      </c>
      <c r="C594" s="61" t="s">
        <v>23</v>
      </c>
      <c r="D594" s="81">
        <v>44720</v>
      </c>
      <c r="E594" s="84" t="s">
        <v>2821</v>
      </c>
      <c r="F594" s="84" t="s">
        <v>381</v>
      </c>
      <c r="G594" s="83">
        <v>63</v>
      </c>
      <c r="H594" s="119">
        <v>31.55</v>
      </c>
      <c r="I594" s="118">
        <v>1987.65</v>
      </c>
      <c r="J594" s="58" t="s">
        <v>13</v>
      </c>
      <c r="K594" s="31" t="s">
        <v>2704</v>
      </c>
    </row>
    <row r="595" spans="2:11">
      <c r="B595" s="62" t="s">
        <v>25</v>
      </c>
      <c r="C595" s="61" t="s">
        <v>23</v>
      </c>
      <c r="D595" s="81">
        <v>44720</v>
      </c>
      <c r="E595" s="84" t="s">
        <v>2822</v>
      </c>
      <c r="F595" s="84" t="s">
        <v>381</v>
      </c>
      <c r="G595" s="83">
        <v>58</v>
      </c>
      <c r="H595" s="119">
        <v>31.55</v>
      </c>
      <c r="I595" s="118">
        <v>1829.9</v>
      </c>
      <c r="J595" s="58" t="s">
        <v>13</v>
      </c>
      <c r="K595" s="31" t="s">
        <v>2706</v>
      </c>
    </row>
    <row r="596" spans="2:11">
      <c r="B596" s="62" t="s">
        <v>25</v>
      </c>
      <c r="C596" s="61" t="s">
        <v>23</v>
      </c>
      <c r="D596" s="81">
        <v>44720</v>
      </c>
      <c r="E596" s="84" t="s">
        <v>2822</v>
      </c>
      <c r="F596" s="84" t="s">
        <v>381</v>
      </c>
      <c r="G596" s="83">
        <v>13</v>
      </c>
      <c r="H596" s="119">
        <v>31.55</v>
      </c>
      <c r="I596" s="118">
        <v>410.15000000000003</v>
      </c>
      <c r="J596" s="58" t="s">
        <v>13</v>
      </c>
      <c r="K596" s="31" t="s">
        <v>2708</v>
      </c>
    </row>
    <row r="597" spans="2:11">
      <c r="B597" s="62" t="s">
        <v>25</v>
      </c>
      <c r="C597" s="61" t="s">
        <v>23</v>
      </c>
      <c r="D597" s="81">
        <v>44720</v>
      </c>
      <c r="E597" s="84" t="s">
        <v>2823</v>
      </c>
      <c r="F597" s="84" t="s">
        <v>381</v>
      </c>
      <c r="G597" s="83">
        <v>52</v>
      </c>
      <c r="H597" s="119">
        <v>31.55</v>
      </c>
      <c r="I597" s="118">
        <v>1640.6000000000001</v>
      </c>
      <c r="J597" s="58" t="s">
        <v>13</v>
      </c>
      <c r="K597" s="31" t="s">
        <v>2710</v>
      </c>
    </row>
    <row r="598" spans="2:11">
      <c r="B598" s="62" t="s">
        <v>25</v>
      </c>
      <c r="C598" s="61" t="s">
        <v>23</v>
      </c>
      <c r="D598" s="81">
        <v>44720</v>
      </c>
      <c r="E598" s="84" t="s">
        <v>2824</v>
      </c>
      <c r="F598" s="84" t="s">
        <v>381</v>
      </c>
      <c r="G598" s="83">
        <v>52</v>
      </c>
      <c r="H598" s="119">
        <v>31.55</v>
      </c>
      <c r="I598" s="118">
        <v>1640.6000000000001</v>
      </c>
      <c r="J598" s="58" t="s">
        <v>13</v>
      </c>
      <c r="K598" s="31" t="s">
        <v>2712</v>
      </c>
    </row>
    <row r="599" spans="2:11">
      <c r="B599" s="62" t="s">
        <v>25</v>
      </c>
      <c r="C599" s="61" t="s">
        <v>23</v>
      </c>
      <c r="D599" s="81">
        <v>44720</v>
      </c>
      <c r="E599" s="84" t="s">
        <v>2825</v>
      </c>
      <c r="F599" s="84" t="s">
        <v>381</v>
      </c>
      <c r="G599" s="83">
        <v>52</v>
      </c>
      <c r="H599" s="119">
        <v>31.55</v>
      </c>
      <c r="I599" s="118">
        <v>1640.6000000000001</v>
      </c>
      <c r="J599" s="58" t="s">
        <v>13</v>
      </c>
      <c r="K599" s="31" t="s">
        <v>2714</v>
      </c>
    </row>
    <row r="600" spans="2:11">
      <c r="B600" s="62" t="s">
        <v>25</v>
      </c>
      <c r="C600" s="61" t="s">
        <v>23</v>
      </c>
      <c r="D600" s="81">
        <v>44720</v>
      </c>
      <c r="E600" s="84" t="s">
        <v>567</v>
      </c>
      <c r="F600" s="84" t="s">
        <v>381</v>
      </c>
      <c r="G600" s="83">
        <v>20</v>
      </c>
      <c r="H600" s="119">
        <v>31.55</v>
      </c>
      <c r="I600" s="118">
        <v>631</v>
      </c>
      <c r="J600" s="58" t="s">
        <v>13</v>
      </c>
      <c r="K600" s="31" t="s">
        <v>2716</v>
      </c>
    </row>
    <row r="601" spans="2:11">
      <c r="B601" s="62" t="s">
        <v>25</v>
      </c>
      <c r="C601" s="61" t="s">
        <v>23</v>
      </c>
      <c r="D601" s="81">
        <v>44720</v>
      </c>
      <c r="E601" s="84" t="s">
        <v>567</v>
      </c>
      <c r="F601" s="84" t="s">
        <v>381</v>
      </c>
      <c r="G601" s="83">
        <v>32</v>
      </c>
      <c r="H601" s="119">
        <v>31.55</v>
      </c>
      <c r="I601" s="118">
        <v>1009.6</v>
      </c>
      <c r="J601" s="58" t="s">
        <v>13</v>
      </c>
      <c r="K601" s="31" t="s">
        <v>2718</v>
      </c>
    </row>
    <row r="602" spans="2:11">
      <c r="B602" s="62" t="s">
        <v>25</v>
      </c>
      <c r="C602" s="61" t="s">
        <v>23</v>
      </c>
      <c r="D602" s="81">
        <v>44720</v>
      </c>
      <c r="E602" s="84" t="s">
        <v>2826</v>
      </c>
      <c r="F602" s="84" t="s">
        <v>381</v>
      </c>
      <c r="G602" s="83">
        <v>62</v>
      </c>
      <c r="H602" s="119">
        <v>31.55</v>
      </c>
      <c r="I602" s="118">
        <v>1956.1000000000001</v>
      </c>
      <c r="J602" s="58" t="s">
        <v>13</v>
      </c>
      <c r="K602" s="31" t="s">
        <v>2720</v>
      </c>
    </row>
    <row r="603" spans="2:11">
      <c r="B603" s="62" t="s">
        <v>25</v>
      </c>
      <c r="C603" s="61" t="s">
        <v>23</v>
      </c>
      <c r="D603" s="81">
        <v>44720</v>
      </c>
      <c r="E603" s="84" t="s">
        <v>1474</v>
      </c>
      <c r="F603" s="84" t="s">
        <v>381</v>
      </c>
      <c r="G603" s="83">
        <v>62</v>
      </c>
      <c r="H603" s="119">
        <v>31.55</v>
      </c>
      <c r="I603" s="118">
        <v>1956.1000000000001</v>
      </c>
      <c r="J603" s="58" t="s">
        <v>13</v>
      </c>
      <c r="K603" s="31" t="s">
        <v>2722</v>
      </c>
    </row>
    <row r="604" spans="2:11">
      <c r="B604" s="62" t="s">
        <v>25</v>
      </c>
      <c r="C604" s="61" t="s">
        <v>23</v>
      </c>
      <c r="D604" s="81">
        <v>44720</v>
      </c>
      <c r="E604" s="84" t="s">
        <v>2827</v>
      </c>
      <c r="F604" s="84" t="s">
        <v>381</v>
      </c>
      <c r="G604" s="83">
        <v>51</v>
      </c>
      <c r="H604" s="119">
        <v>31.55</v>
      </c>
      <c r="I604" s="118">
        <v>1609.05</v>
      </c>
      <c r="J604" s="58" t="s">
        <v>13</v>
      </c>
      <c r="K604" s="31" t="s">
        <v>2724</v>
      </c>
    </row>
    <row r="605" spans="2:11">
      <c r="B605" s="62" t="s">
        <v>25</v>
      </c>
      <c r="C605" s="61" t="s">
        <v>23</v>
      </c>
      <c r="D605" s="81">
        <v>44720</v>
      </c>
      <c r="E605" s="84" t="s">
        <v>2827</v>
      </c>
      <c r="F605" s="84" t="s">
        <v>381</v>
      </c>
      <c r="G605" s="83">
        <v>51</v>
      </c>
      <c r="H605" s="119">
        <v>31.55</v>
      </c>
      <c r="I605" s="118">
        <v>1609.05</v>
      </c>
      <c r="J605" s="58" t="s">
        <v>13</v>
      </c>
      <c r="K605" s="31" t="s">
        <v>2725</v>
      </c>
    </row>
    <row r="606" spans="2:11">
      <c r="B606" s="62" t="s">
        <v>25</v>
      </c>
      <c r="C606" s="61" t="s">
        <v>23</v>
      </c>
      <c r="D606" s="81">
        <v>44720</v>
      </c>
      <c r="E606" s="84" t="s">
        <v>2828</v>
      </c>
      <c r="F606" s="84" t="s">
        <v>381</v>
      </c>
      <c r="G606" s="83">
        <v>51</v>
      </c>
      <c r="H606" s="119">
        <v>31.55</v>
      </c>
      <c r="I606" s="118">
        <v>1609.05</v>
      </c>
      <c r="J606" s="58" t="s">
        <v>13</v>
      </c>
      <c r="K606" s="31" t="s">
        <v>2727</v>
      </c>
    </row>
    <row r="607" spans="2:11">
      <c r="B607" s="62" t="s">
        <v>25</v>
      </c>
      <c r="C607" s="61" t="s">
        <v>23</v>
      </c>
      <c r="D607" s="81">
        <v>44720</v>
      </c>
      <c r="E607" s="84" t="s">
        <v>2215</v>
      </c>
      <c r="F607" s="84" t="s">
        <v>381</v>
      </c>
      <c r="G607" s="83">
        <v>51</v>
      </c>
      <c r="H607" s="119">
        <v>31.55</v>
      </c>
      <c r="I607" s="118">
        <v>1609.05</v>
      </c>
      <c r="J607" s="58" t="s">
        <v>13</v>
      </c>
      <c r="K607" s="31" t="s">
        <v>2729</v>
      </c>
    </row>
    <row r="608" spans="2:11">
      <c r="B608" s="62" t="s">
        <v>25</v>
      </c>
      <c r="C608" s="61" t="s">
        <v>23</v>
      </c>
      <c r="D608" s="81">
        <v>44720</v>
      </c>
      <c r="E608" s="84" t="s">
        <v>580</v>
      </c>
      <c r="F608" s="84" t="s">
        <v>381</v>
      </c>
      <c r="G608" s="83">
        <v>57</v>
      </c>
      <c r="H608" s="119">
        <v>31.55</v>
      </c>
      <c r="I608" s="118">
        <v>1798.3500000000001</v>
      </c>
      <c r="J608" s="58" t="s">
        <v>13</v>
      </c>
      <c r="K608" s="31" t="s">
        <v>2731</v>
      </c>
    </row>
    <row r="609" spans="2:11">
      <c r="B609" s="62" t="s">
        <v>25</v>
      </c>
      <c r="C609" s="61" t="s">
        <v>23</v>
      </c>
      <c r="D609" s="81">
        <v>44720</v>
      </c>
      <c r="E609" s="84" t="s">
        <v>2829</v>
      </c>
      <c r="F609" s="84" t="s">
        <v>381</v>
      </c>
      <c r="G609" s="83">
        <v>57</v>
      </c>
      <c r="H609" s="119">
        <v>31.55</v>
      </c>
      <c r="I609" s="118">
        <v>1798.3500000000001</v>
      </c>
      <c r="J609" s="58" t="s">
        <v>13</v>
      </c>
      <c r="K609" s="31" t="s">
        <v>2733</v>
      </c>
    </row>
    <row r="610" spans="2:11">
      <c r="B610" s="62" t="s">
        <v>25</v>
      </c>
      <c r="C610" s="61" t="s">
        <v>23</v>
      </c>
      <c r="D610" s="81">
        <v>44720</v>
      </c>
      <c r="E610" s="84" t="s">
        <v>2830</v>
      </c>
      <c r="F610" s="84" t="s">
        <v>381</v>
      </c>
      <c r="G610" s="83">
        <v>62</v>
      </c>
      <c r="H610" s="119">
        <v>31.55</v>
      </c>
      <c r="I610" s="118">
        <v>1956.1000000000001</v>
      </c>
      <c r="J610" s="58" t="s">
        <v>13</v>
      </c>
      <c r="K610" s="31" t="s">
        <v>2735</v>
      </c>
    </row>
    <row r="611" spans="2:11">
      <c r="B611" s="62" t="s">
        <v>25</v>
      </c>
      <c r="C611" s="61" t="s">
        <v>23</v>
      </c>
      <c r="D611" s="81">
        <v>44720</v>
      </c>
      <c r="E611" s="84" t="s">
        <v>410</v>
      </c>
      <c r="F611" s="84" t="s">
        <v>381</v>
      </c>
      <c r="G611" s="83">
        <v>110</v>
      </c>
      <c r="H611" s="119">
        <v>31.65</v>
      </c>
      <c r="I611" s="118">
        <v>3481.5</v>
      </c>
      <c r="J611" s="58" t="s">
        <v>13</v>
      </c>
      <c r="K611" s="31" t="s">
        <v>2737</v>
      </c>
    </row>
    <row r="612" spans="2:11">
      <c r="B612" s="62" t="s">
        <v>25</v>
      </c>
      <c r="C612" s="61" t="s">
        <v>23</v>
      </c>
      <c r="D612" s="81">
        <v>44720</v>
      </c>
      <c r="E612" s="84" t="s">
        <v>2831</v>
      </c>
      <c r="F612" s="84" t="s">
        <v>381</v>
      </c>
      <c r="G612" s="83">
        <v>85</v>
      </c>
      <c r="H612" s="119">
        <v>31.65</v>
      </c>
      <c r="I612" s="118">
        <v>2690.25</v>
      </c>
      <c r="J612" s="58" t="s">
        <v>13</v>
      </c>
      <c r="K612" s="31" t="s">
        <v>2739</v>
      </c>
    </row>
    <row r="613" spans="2:11">
      <c r="B613" s="62" t="s">
        <v>25</v>
      </c>
      <c r="C613" s="61" t="s">
        <v>23</v>
      </c>
      <c r="D613" s="81">
        <v>44720</v>
      </c>
      <c r="E613" s="84" t="s">
        <v>2831</v>
      </c>
      <c r="F613" s="84" t="s">
        <v>381</v>
      </c>
      <c r="G613" s="83">
        <v>378</v>
      </c>
      <c r="H613" s="119">
        <v>31.65</v>
      </c>
      <c r="I613" s="118">
        <v>11963.699999999999</v>
      </c>
      <c r="J613" s="58" t="s">
        <v>13</v>
      </c>
      <c r="K613" s="31" t="s">
        <v>2741</v>
      </c>
    </row>
    <row r="614" spans="2:11">
      <c r="B614" s="62" t="s">
        <v>25</v>
      </c>
      <c r="C614" s="61" t="s">
        <v>23</v>
      </c>
      <c r="D614" s="81">
        <v>44720</v>
      </c>
      <c r="E614" s="84" t="s">
        <v>2832</v>
      </c>
      <c r="F614" s="84" t="s">
        <v>381</v>
      </c>
      <c r="G614" s="83">
        <v>95</v>
      </c>
      <c r="H614" s="119">
        <v>31.65</v>
      </c>
      <c r="I614" s="118">
        <v>3006.75</v>
      </c>
      <c r="J614" s="58" t="s">
        <v>13</v>
      </c>
      <c r="K614" s="31" t="s">
        <v>2743</v>
      </c>
    </row>
    <row r="615" spans="2:11">
      <c r="B615" s="291" t="s">
        <v>25</v>
      </c>
      <c r="C615" s="292" t="s">
        <v>23</v>
      </c>
      <c r="D615" s="270">
        <v>44720</v>
      </c>
      <c r="E615" s="271" t="s">
        <v>2833</v>
      </c>
      <c r="F615" s="271" t="s">
        <v>381</v>
      </c>
      <c r="G615" s="272">
        <v>264</v>
      </c>
      <c r="H615" s="295">
        <v>31.65</v>
      </c>
      <c r="I615" s="293">
        <v>8355.6</v>
      </c>
      <c r="J615" s="275" t="s">
        <v>13</v>
      </c>
      <c r="K615" s="276" t="s">
        <v>2745</v>
      </c>
    </row>
    <row r="616" spans="2:11">
      <c r="D616" s="228"/>
      <c r="H616" s="289"/>
      <c r="I616" s="294"/>
    </row>
    <row r="617" spans="2:11">
      <c r="D617" s="228"/>
      <c r="H617" s="289"/>
      <c r="I617" s="294"/>
    </row>
    <row r="618" spans="2:11">
      <c r="D618" s="228"/>
      <c r="H618" s="289"/>
      <c r="I618" s="294"/>
    </row>
    <row r="619" spans="2:11">
      <c r="D619" s="228"/>
      <c r="H619" s="289"/>
      <c r="I619" s="294"/>
    </row>
    <row r="620" spans="2:11">
      <c r="D620" s="228"/>
      <c r="H620" s="289"/>
      <c r="I620" s="294"/>
    </row>
    <row r="621" spans="2:11">
      <c r="D621" s="228"/>
      <c r="H621" s="289"/>
      <c r="I621" s="294"/>
    </row>
    <row r="622" spans="2:11">
      <c r="D622" s="228"/>
      <c r="H622" s="289"/>
      <c r="I622" s="294"/>
    </row>
    <row r="623" spans="2:11">
      <c r="D623" s="228"/>
      <c r="H623" s="289"/>
      <c r="I623" s="294"/>
    </row>
    <row r="624" spans="2:11">
      <c r="D624" s="228"/>
      <c r="H624" s="289"/>
      <c r="I624" s="294"/>
    </row>
    <row r="625" spans="4:9">
      <c r="D625" s="228"/>
      <c r="H625" s="289"/>
      <c r="I625" s="294"/>
    </row>
    <row r="626" spans="4:9">
      <c r="D626" s="228"/>
      <c r="H626" s="289"/>
      <c r="I626" s="294"/>
    </row>
    <row r="627" spans="4:9">
      <c r="D627" s="228"/>
      <c r="H627" s="289"/>
      <c r="I627" s="294"/>
    </row>
    <row r="628" spans="4:9">
      <c r="D628" s="228"/>
      <c r="H628" s="289"/>
      <c r="I628" s="294"/>
    </row>
    <row r="629" spans="4:9">
      <c r="D629" s="228"/>
      <c r="H629" s="289"/>
      <c r="I629" s="294"/>
    </row>
    <row r="630" spans="4:9">
      <c r="D630" s="228"/>
      <c r="H630" s="289"/>
      <c r="I630" s="294"/>
    </row>
    <row r="631" spans="4:9">
      <c r="D631" s="228"/>
      <c r="H631" s="289"/>
      <c r="I631" s="294"/>
    </row>
    <row r="632" spans="4:9">
      <c r="D632" s="228"/>
      <c r="H632" s="289"/>
      <c r="I632" s="294"/>
    </row>
    <row r="633" spans="4:9">
      <c r="D633" s="228"/>
      <c r="H633" s="289"/>
      <c r="I633" s="294"/>
    </row>
    <row r="634" spans="4:9">
      <c r="D634" s="228"/>
      <c r="H634" s="289"/>
      <c r="I634" s="294"/>
    </row>
    <row r="635" spans="4:9">
      <c r="D635" s="228"/>
      <c r="H635" s="289"/>
      <c r="I635" s="294"/>
    </row>
    <row r="636" spans="4:9">
      <c r="D636" s="228"/>
      <c r="H636" s="289"/>
      <c r="I636" s="294"/>
    </row>
    <row r="637" spans="4:9">
      <c r="D637" s="228"/>
      <c r="H637" s="289"/>
      <c r="I637" s="294"/>
    </row>
    <row r="638" spans="4:9">
      <c r="D638" s="228"/>
      <c r="H638" s="289"/>
      <c r="I638" s="294"/>
    </row>
    <row r="639" spans="4:9">
      <c r="D639" s="228"/>
      <c r="H639" s="289"/>
      <c r="I639" s="294"/>
    </row>
    <row r="640" spans="4:9">
      <c r="D640" s="228"/>
      <c r="H640" s="289"/>
      <c r="I640" s="294"/>
    </row>
    <row r="641" spans="4:9">
      <c r="D641" s="228"/>
      <c r="H641" s="289"/>
      <c r="I641" s="294"/>
    </row>
    <row r="642" spans="4:9">
      <c r="D642" s="228"/>
      <c r="H642" s="289"/>
      <c r="I642" s="294"/>
    </row>
    <row r="643" spans="4:9">
      <c r="D643" s="228"/>
      <c r="H643" s="289"/>
      <c r="I643" s="294"/>
    </row>
    <row r="644" spans="4:9">
      <c r="D644" s="228"/>
      <c r="H644" s="289"/>
      <c r="I644" s="294"/>
    </row>
    <row r="645" spans="4:9">
      <c r="D645" s="228"/>
      <c r="H645" s="289"/>
      <c r="I645" s="294"/>
    </row>
    <row r="646" spans="4:9">
      <c r="D646" s="228"/>
      <c r="H646" s="289"/>
      <c r="I646" s="294"/>
    </row>
    <row r="647" spans="4:9">
      <c r="D647" s="228"/>
      <c r="H647" s="289"/>
      <c r="I647" s="294"/>
    </row>
    <row r="648" spans="4:9">
      <c r="D648" s="228"/>
      <c r="H648" s="289"/>
      <c r="I648" s="294"/>
    </row>
    <row r="649" spans="4:9">
      <c r="D649" s="228"/>
      <c r="H649" s="289"/>
      <c r="I649" s="294"/>
    </row>
    <row r="650" spans="4:9">
      <c r="D650" s="228"/>
      <c r="H650" s="289"/>
      <c r="I650" s="294"/>
    </row>
    <row r="651" spans="4:9">
      <c r="D651" s="228"/>
      <c r="H651" s="289"/>
      <c r="I651" s="294"/>
    </row>
    <row r="652" spans="4:9">
      <c r="D652" s="228"/>
      <c r="H652" s="289"/>
      <c r="I652" s="294"/>
    </row>
    <row r="653" spans="4:9">
      <c r="D653" s="228"/>
      <c r="H653" s="289"/>
      <c r="I653" s="294"/>
    </row>
    <row r="654" spans="4:9">
      <c r="D654" s="228"/>
      <c r="H654" s="289"/>
      <c r="I654" s="294"/>
    </row>
    <row r="655" spans="4:9">
      <c r="D655" s="228"/>
      <c r="H655" s="289"/>
      <c r="I655" s="294"/>
    </row>
    <row r="656" spans="4:9">
      <c r="D656" s="228"/>
      <c r="H656" s="289"/>
      <c r="I656" s="294"/>
    </row>
    <row r="657" spans="4:9">
      <c r="D657" s="228"/>
      <c r="H657" s="289"/>
      <c r="I657" s="294"/>
    </row>
    <row r="658" spans="4:9">
      <c r="D658" s="228"/>
      <c r="H658" s="289"/>
      <c r="I658" s="294"/>
    </row>
    <row r="659" spans="4:9">
      <c r="D659" s="228"/>
      <c r="H659" s="289"/>
      <c r="I659" s="294"/>
    </row>
    <row r="660" spans="4:9">
      <c r="D660" s="228"/>
      <c r="H660" s="289"/>
      <c r="I660" s="294"/>
    </row>
    <row r="661" spans="4:9">
      <c r="D661" s="228"/>
      <c r="H661" s="289"/>
      <c r="I661" s="294"/>
    </row>
    <row r="662" spans="4:9">
      <c r="D662" s="228"/>
      <c r="H662" s="289"/>
      <c r="I662" s="294"/>
    </row>
    <row r="663" spans="4:9">
      <c r="D663" s="228"/>
      <c r="H663" s="289"/>
      <c r="I663" s="294"/>
    </row>
    <row r="664" spans="4:9">
      <c r="D664" s="228"/>
      <c r="H664" s="289"/>
      <c r="I664" s="294"/>
    </row>
    <row r="665" spans="4:9">
      <c r="D665" s="228"/>
      <c r="H665" s="289"/>
      <c r="I665" s="294"/>
    </row>
    <row r="666" spans="4:9">
      <c r="D666" s="228"/>
      <c r="H666" s="289"/>
      <c r="I666" s="294"/>
    </row>
    <row r="667" spans="4:9">
      <c r="D667" s="228"/>
      <c r="H667" s="289"/>
      <c r="I667" s="294"/>
    </row>
    <row r="668" spans="4:9">
      <c r="D668" s="228"/>
      <c r="H668" s="289"/>
      <c r="I668" s="294"/>
    </row>
    <row r="669" spans="4:9">
      <c r="D669" s="228"/>
      <c r="H669" s="289"/>
      <c r="I669" s="294"/>
    </row>
    <row r="670" spans="4:9">
      <c r="D670" s="228"/>
      <c r="H670" s="289"/>
      <c r="I670" s="294"/>
    </row>
    <row r="671" spans="4:9">
      <c r="D671" s="228"/>
      <c r="H671" s="289"/>
      <c r="I671" s="294"/>
    </row>
    <row r="672" spans="4:9">
      <c r="D672" s="228"/>
      <c r="H672" s="289"/>
      <c r="I672" s="294"/>
    </row>
    <row r="673" spans="4:9">
      <c r="D673" s="228"/>
      <c r="H673" s="289"/>
      <c r="I673" s="294"/>
    </row>
    <row r="674" spans="4:9">
      <c r="D674" s="228"/>
      <c r="H674" s="289"/>
      <c r="I674" s="294"/>
    </row>
    <row r="675" spans="4:9">
      <c r="D675" s="228"/>
      <c r="H675" s="289"/>
      <c r="I675" s="294"/>
    </row>
    <row r="676" spans="4:9">
      <c r="D676" s="228"/>
      <c r="H676" s="289"/>
      <c r="I676" s="294"/>
    </row>
    <row r="677" spans="4:9">
      <c r="D677" s="228"/>
      <c r="H677" s="289"/>
      <c r="I677" s="294"/>
    </row>
    <row r="678" spans="4:9">
      <c r="D678" s="228"/>
      <c r="H678" s="289"/>
      <c r="I678" s="294"/>
    </row>
    <row r="679" spans="4:9">
      <c r="D679" s="228"/>
      <c r="H679" s="289"/>
      <c r="I679" s="294"/>
    </row>
    <row r="680" spans="4:9">
      <c r="D680" s="228"/>
      <c r="H680" s="289"/>
      <c r="I680" s="294"/>
    </row>
    <row r="681" spans="4:9">
      <c r="D681" s="228"/>
      <c r="H681" s="289"/>
      <c r="I681" s="294"/>
    </row>
    <row r="682" spans="4:9">
      <c r="D682" s="228"/>
      <c r="H682" s="289"/>
      <c r="I682" s="294"/>
    </row>
    <row r="683" spans="4:9">
      <c r="D683" s="228"/>
      <c r="H683" s="289"/>
      <c r="I683" s="294"/>
    </row>
    <row r="684" spans="4:9">
      <c r="D684" s="228"/>
      <c r="H684" s="289"/>
      <c r="I684" s="294"/>
    </row>
    <row r="685" spans="4:9">
      <c r="D685" s="228"/>
      <c r="H685" s="289"/>
      <c r="I685" s="294"/>
    </row>
    <row r="686" spans="4:9">
      <c r="D686" s="228"/>
      <c r="H686" s="289"/>
      <c r="I686" s="294"/>
    </row>
    <row r="687" spans="4:9">
      <c r="D687" s="228"/>
      <c r="H687" s="289"/>
      <c r="I687" s="294"/>
    </row>
    <row r="688" spans="4:9">
      <c r="D688" s="228"/>
      <c r="H688" s="289"/>
      <c r="I688" s="294"/>
    </row>
    <row r="689" spans="4:9">
      <c r="D689" s="228"/>
      <c r="H689" s="289"/>
      <c r="I689" s="294"/>
    </row>
    <row r="690" spans="4:9">
      <c r="D690" s="228"/>
      <c r="H690" s="289"/>
      <c r="I690" s="294"/>
    </row>
    <row r="691" spans="4:9">
      <c r="D691" s="228"/>
      <c r="H691" s="289"/>
      <c r="I691" s="294"/>
    </row>
    <row r="692" spans="4:9">
      <c r="D692" s="228"/>
      <c r="H692" s="289"/>
      <c r="I692" s="294"/>
    </row>
    <row r="693" spans="4:9">
      <c r="D693" s="228"/>
      <c r="H693" s="289"/>
      <c r="I693" s="294"/>
    </row>
    <row r="694" spans="4:9">
      <c r="D694" s="228"/>
      <c r="H694" s="289"/>
      <c r="I694" s="294"/>
    </row>
    <row r="695" spans="4:9">
      <c r="D695" s="228"/>
      <c r="H695" s="289"/>
      <c r="I695" s="294"/>
    </row>
    <row r="696" spans="4:9">
      <c r="D696" s="228"/>
      <c r="H696" s="289"/>
      <c r="I696" s="294"/>
    </row>
    <row r="697" spans="4:9">
      <c r="D697" s="228"/>
      <c r="H697" s="289"/>
      <c r="I697" s="294"/>
    </row>
    <row r="698" spans="4:9">
      <c r="D698" s="228"/>
      <c r="H698" s="289"/>
      <c r="I698" s="294"/>
    </row>
    <row r="699" spans="4:9">
      <c r="D699" s="228"/>
      <c r="H699" s="289"/>
      <c r="I699" s="294"/>
    </row>
    <row r="700" spans="4:9">
      <c r="D700" s="228"/>
      <c r="H700" s="289"/>
      <c r="I700" s="294"/>
    </row>
    <row r="701" spans="4:9">
      <c r="D701" s="228"/>
      <c r="H701" s="289"/>
      <c r="I701" s="294"/>
    </row>
    <row r="702" spans="4:9">
      <c r="D702" s="228"/>
      <c r="H702" s="289"/>
      <c r="I702" s="294"/>
    </row>
    <row r="703" spans="4:9">
      <c r="D703" s="228"/>
      <c r="H703" s="289"/>
      <c r="I703" s="294"/>
    </row>
    <row r="704" spans="4:9">
      <c r="D704" s="228"/>
      <c r="H704" s="289"/>
      <c r="I704" s="294"/>
    </row>
    <row r="705" spans="4:9">
      <c r="D705" s="228"/>
      <c r="H705" s="289"/>
      <c r="I705" s="294"/>
    </row>
    <row r="706" spans="4:9">
      <c r="D706" s="228"/>
      <c r="H706" s="289"/>
      <c r="I706" s="294"/>
    </row>
    <row r="707" spans="4:9">
      <c r="D707" s="228"/>
      <c r="H707" s="289"/>
      <c r="I707" s="294"/>
    </row>
    <row r="708" spans="4:9">
      <c r="D708" s="228"/>
      <c r="H708" s="289"/>
      <c r="I708" s="294"/>
    </row>
    <row r="709" spans="4:9">
      <c r="D709" s="228"/>
      <c r="H709" s="289"/>
      <c r="I709" s="294"/>
    </row>
    <row r="710" spans="4:9">
      <c r="D710" s="228"/>
      <c r="H710" s="289"/>
      <c r="I710" s="294"/>
    </row>
    <row r="711" spans="4:9">
      <c r="D711" s="228"/>
      <c r="H711" s="289"/>
      <c r="I711" s="294"/>
    </row>
    <row r="712" spans="4:9">
      <c r="D712" s="228"/>
      <c r="H712" s="289"/>
      <c r="I712" s="294"/>
    </row>
    <row r="713" spans="4:9">
      <c r="D713" s="228"/>
      <c r="H713" s="289"/>
      <c r="I713" s="294"/>
    </row>
    <row r="714" spans="4:9">
      <c r="D714" s="228"/>
      <c r="H714" s="289"/>
      <c r="I714" s="294"/>
    </row>
    <row r="715" spans="4:9">
      <c r="D715" s="228"/>
      <c r="H715" s="289"/>
      <c r="I715" s="294"/>
    </row>
    <row r="716" spans="4:9">
      <c r="D716" s="228"/>
      <c r="H716" s="289"/>
      <c r="I716" s="294"/>
    </row>
    <row r="717" spans="4:9">
      <c r="D717" s="228"/>
      <c r="H717" s="289"/>
      <c r="I717" s="294"/>
    </row>
    <row r="718" spans="4:9">
      <c r="D718" s="228"/>
      <c r="H718" s="289"/>
      <c r="I718" s="294"/>
    </row>
    <row r="719" spans="4:9">
      <c r="D719" s="228"/>
      <c r="H719" s="289"/>
      <c r="I719" s="294"/>
    </row>
    <row r="720" spans="4:9">
      <c r="D720" s="228"/>
      <c r="H720" s="289"/>
      <c r="I720" s="294"/>
    </row>
    <row r="721" spans="4:9">
      <c r="D721" s="228"/>
      <c r="H721" s="289"/>
      <c r="I721" s="294"/>
    </row>
    <row r="722" spans="4:9">
      <c r="D722" s="228"/>
      <c r="H722" s="289"/>
      <c r="I722" s="294"/>
    </row>
    <row r="723" spans="4:9">
      <c r="D723" s="228"/>
      <c r="H723" s="289"/>
      <c r="I723" s="294"/>
    </row>
    <row r="724" spans="4:9">
      <c r="D724" s="228"/>
      <c r="H724" s="289"/>
      <c r="I724" s="294"/>
    </row>
    <row r="725" spans="4:9">
      <c r="D725" s="228"/>
      <c r="H725" s="289"/>
      <c r="I725" s="294"/>
    </row>
    <row r="726" spans="4:9">
      <c r="D726" s="228"/>
      <c r="H726" s="289"/>
      <c r="I726" s="294"/>
    </row>
    <row r="727" spans="4:9">
      <c r="D727" s="228"/>
      <c r="H727" s="289"/>
      <c r="I727" s="294"/>
    </row>
    <row r="728" spans="4:9">
      <c r="D728" s="228"/>
      <c r="H728" s="289"/>
      <c r="I728" s="294"/>
    </row>
    <row r="729" spans="4:9">
      <c r="D729" s="228"/>
      <c r="H729" s="289"/>
      <c r="I729" s="294"/>
    </row>
    <row r="730" spans="4:9">
      <c r="D730" s="228"/>
      <c r="H730" s="289"/>
      <c r="I730" s="294"/>
    </row>
    <row r="731" spans="4:9">
      <c r="D731" s="228"/>
      <c r="H731" s="289"/>
      <c r="I731" s="294"/>
    </row>
    <row r="732" spans="4:9">
      <c r="D732" s="228"/>
      <c r="H732" s="289"/>
      <c r="I732" s="294"/>
    </row>
    <row r="733" spans="4:9">
      <c r="D733" s="228"/>
      <c r="H733" s="289"/>
      <c r="I733" s="294"/>
    </row>
    <row r="734" spans="4:9">
      <c r="D734" s="228"/>
      <c r="H734" s="289"/>
      <c r="I734" s="294"/>
    </row>
    <row r="735" spans="4:9">
      <c r="D735" s="228"/>
      <c r="H735" s="289"/>
      <c r="I735" s="294"/>
    </row>
    <row r="736" spans="4:9">
      <c r="D736" s="228"/>
      <c r="H736" s="289"/>
      <c r="I736" s="294"/>
    </row>
    <row r="737" spans="4:9">
      <c r="D737" s="228"/>
      <c r="H737" s="289"/>
      <c r="I737" s="294"/>
    </row>
    <row r="738" spans="4:9">
      <c r="D738" s="228"/>
      <c r="H738" s="289"/>
      <c r="I738" s="294"/>
    </row>
    <row r="739" spans="4:9">
      <c r="D739" s="228"/>
      <c r="H739" s="289"/>
      <c r="I739" s="294"/>
    </row>
    <row r="740" spans="4:9">
      <c r="D740" s="228"/>
      <c r="H740" s="289"/>
      <c r="I740" s="294"/>
    </row>
    <row r="741" spans="4:9">
      <c r="D741" s="228"/>
      <c r="H741" s="289"/>
      <c r="I741" s="294"/>
    </row>
    <row r="742" spans="4:9">
      <c r="D742" s="228"/>
      <c r="H742" s="289"/>
      <c r="I742" s="294"/>
    </row>
    <row r="743" spans="4:9">
      <c r="D743" s="228"/>
      <c r="H743" s="289"/>
      <c r="I743" s="294"/>
    </row>
    <row r="744" spans="4:9">
      <c r="D744" s="228"/>
      <c r="H744" s="289"/>
      <c r="I744" s="294"/>
    </row>
    <row r="745" spans="4:9">
      <c r="D745" s="228"/>
      <c r="H745" s="289"/>
      <c r="I745" s="294"/>
    </row>
    <row r="746" spans="4:9">
      <c r="D746" s="228"/>
      <c r="H746" s="289"/>
      <c r="I746" s="294"/>
    </row>
    <row r="747" spans="4:9">
      <c r="D747" s="228"/>
      <c r="H747" s="289"/>
      <c r="I747" s="294"/>
    </row>
    <row r="748" spans="4:9">
      <c r="D748" s="228"/>
      <c r="H748" s="289"/>
      <c r="I748" s="294"/>
    </row>
    <row r="749" spans="4:9">
      <c r="D749" s="228"/>
      <c r="H749" s="289"/>
      <c r="I749" s="294"/>
    </row>
    <row r="750" spans="4:9">
      <c r="D750" s="228"/>
      <c r="H750" s="289"/>
      <c r="I750" s="294"/>
    </row>
    <row r="751" spans="4:9">
      <c r="D751" s="228"/>
      <c r="H751" s="289"/>
      <c r="I751" s="294"/>
    </row>
    <row r="752" spans="4:9">
      <c r="D752" s="228"/>
      <c r="H752" s="289"/>
      <c r="I752" s="294"/>
    </row>
    <row r="753" spans="4:9">
      <c r="D753" s="228"/>
      <c r="H753" s="289"/>
      <c r="I753" s="294"/>
    </row>
    <row r="754" spans="4:9">
      <c r="D754" s="228"/>
      <c r="H754" s="289"/>
      <c r="I754" s="294"/>
    </row>
    <row r="755" spans="4:9">
      <c r="D755" s="228"/>
      <c r="H755" s="289"/>
      <c r="I755" s="294"/>
    </row>
    <row r="756" spans="4:9">
      <c r="D756" s="228"/>
      <c r="H756" s="289"/>
      <c r="I756" s="294"/>
    </row>
    <row r="757" spans="4:9">
      <c r="D757" s="228"/>
      <c r="H757" s="289"/>
      <c r="I757" s="294"/>
    </row>
    <row r="758" spans="4:9">
      <c r="D758" s="228"/>
      <c r="H758" s="289"/>
      <c r="I758" s="294"/>
    </row>
    <row r="759" spans="4:9">
      <c r="D759" s="228"/>
      <c r="H759" s="289"/>
      <c r="I759" s="294"/>
    </row>
    <row r="760" spans="4:9">
      <c r="D760" s="228"/>
      <c r="H760" s="289"/>
      <c r="I760" s="294"/>
    </row>
    <row r="761" spans="4:9">
      <c r="D761" s="228"/>
      <c r="H761" s="289"/>
      <c r="I761" s="294"/>
    </row>
    <row r="762" spans="4:9">
      <c r="D762" s="228"/>
      <c r="H762" s="289"/>
      <c r="I762" s="294"/>
    </row>
    <row r="763" spans="4:9">
      <c r="D763" s="228"/>
      <c r="H763" s="289"/>
      <c r="I763" s="294"/>
    </row>
    <row r="764" spans="4:9">
      <c r="D764" s="228"/>
      <c r="H764" s="289"/>
      <c r="I764" s="294"/>
    </row>
    <row r="765" spans="4:9">
      <c r="D765" s="228"/>
      <c r="H765" s="289"/>
      <c r="I765" s="294"/>
    </row>
    <row r="766" spans="4:9">
      <c r="D766" s="228"/>
      <c r="H766" s="289"/>
      <c r="I766" s="294"/>
    </row>
    <row r="767" spans="4:9">
      <c r="D767" s="228"/>
      <c r="H767" s="289"/>
      <c r="I767" s="294"/>
    </row>
    <row r="768" spans="4:9">
      <c r="D768" s="228"/>
      <c r="H768" s="289"/>
      <c r="I768" s="294"/>
    </row>
    <row r="769" spans="4:9">
      <c r="D769" s="228"/>
      <c r="H769" s="289"/>
      <c r="I769" s="294"/>
    </row>
    <row r="770" spans="4:9">
      <c r="D770" s="228"/>
      <c r="H770" s="289"/>
      <c r="I770" s="294"/>
    </row>
    <row r="771" spans="4:9">
      <c r="D771" s="228"/>
      <c r="H771" s="289"/>
      <c r="I771" s="294"/>
    </row>
    <row r="772" spans="4:9">
      <c r="D772" s="228"/>
      <c r="H772" s="289"/>
      <c r="I772" s="294"/>
    </row>
    <row r="773" spans="4:9">
      <c r="D773" s="228"/>
      <c r="H773" s="289"/>
      <c r="I773" s="294"/>
    </row>
    <row r="774" spans="4:9">
      <c r="D774" s="228"/>
      <c r="H774" s="289"/>
      <c r="I774" s="294"/>
    </row>
    <row r="775" spans="4:9">
      <c r="D775" s="228"/>
      <c r="H775" s="289"/>
      <c r="I775" s="294"/>
    </row>
    <row r="776" spans="4:9">
      <c r="D776" s="228"/>
      <c r="H776" s="289"/>
      <c r="I776" s="294"/>
    </row>
    <row r="777" spans="4:9">
      <c r="D777" s="228"/>
      <c r="H777" s="289"/>
      <c r="I777" s="294"/>
    </row>
    <row r="778" spans="4:9">
      <c r="D778" s="228"/>
      <c r="H778" s="289"/>
      <c r="I778" s="294"/>
    </row>
    <row r="779" spans="4:9">
      <c r="D779" s="228"/>
      <c r="H779" s="289"/>
      <c r="I779" s="294"/>
    </row>
    <row r="780" spans="4:9">
      <c r="D780" s="228"/>
      <c r="H780" s="289"/>
      <c r="I780" s="294"/>
    </row>
    <row r="781" spans="4:9">
      <c r="D781" s="228"/>
      <c r="H781" s="289"/>
      <c r="I781" s="294"/>
    </row>
    <row r="782" spans="4:9">
      <c r="D782" s="228"/>
      <c r="H782" s="289"/>
      <c r="I782" s="294"/>
    </row>
    <row r="783" spans="4:9">
      <c r="D783" s="228"/>
      <c r="H783" s="289"/>
      <c r="I783" s="294"/>
    </row>
    <row r="784" spans="4:9">
      <c r="D784" s="228"/>
      <c r="H784" s="289"/>
      <c r="I784" s="294"/>
    </row>
    <row r="785" spans="4:9">
      <c r="D785" s="228"/>
      <c r="H785" s="289"/>
      <c r="I785" s="294"/>
    </row>
    <row r="786" spans="4:9">
      <c r="D786" s="228"/>
      <c r="H786" s="289"/>
      <c r="I786" s="294"/>
    </row>
    <row r="787" spans="4:9">
      <c r="D787" s="228"/>
      <c r="H787" s="289"/>
      <c r="I787" s="294"/>
    </row>
    <row r="788" spans="4:9">
      <c r="D788" s="228"/>
      <c r="H788" s="289"/>
      <c r="I788" s="294"/>
    </row>
    <row r="789" spans="4:9">
      <c r="D789" s="228"/>
      <c r="H789" s="289"/>
      <c r="I789" s="294"/>
    </row>
    <row r="790" spans="4:9">
      <c r="D790" s="228"/>
      <c r="H790" s="289"/>
      <c r="I790" s="294"/>
    </row>
    <row r="791" spans="4:9">
      <c r="D791" s="228"/>
      <c r="H791" s="289"/>
      <c r="I791" s="294"/>
    </row>
    <row r="792" spans="4:9">
      <c r="D792" s="228"/>
      <c r="H792" s="289"/>
      <c r="I792" s="294"/>
    </row>
    <row r="793" spans="4:9">
      <c r="D793" s="228"/>
      <c r="H793" s="289"/>
      <c r="I793" s="294"/>
    </row>
    <row r="794" spans="4:9">
      <c r="D794" s="228"/>
      <c r="H794" s="289"/>
      <c r="I794" s="294"/>
    </row>
    <row r="795" spans="4:9">
      <c r="D795" s="228"/>
      <c r="H795" s="289"/>
      <c r="I795" s="294"/>
    </row>
    <row r="796" spans="4:9">
      <c r="D796" s="228"/>
      <c r="H796" s="289"/>
      <c r="I796" s="294"/>
    </row>
    <row r="797" spans="4:9">
      <c r="D797" s="228"/>
      <c r="H797" s="289"/>
      <c r="I797" s="294"/>
    </row>
    <row r="798" spans="4:9">
      <c r="D798" s="228"/>
      <c r="H798" s="289"/>
      <c r="I798" s="294"/>
    </row>
    <row r="799" spans="4:9">
      <c r="D799" s="228"/>
      <c r="H799" s="289"/>
      <c r="I799" s="294"/>
    </row>
    <row r="800" spans="4:9">
      <c r="D800" s="228"/>
      <c r="H800" s="289"/>
      <c r="I800" s="294"/>
    </row>
    <row r="801" spans="4:9">
      <c r="D801" s="228"/>
      <c r="H801" s="289"/>
      <c r="I801" s="294"/>
    </row>
    <row r="802" spans="4:9">
      <c r="D802" s="228"/>
      <c r="H802" s="289"/>
      <c r="I802" s="294"/>
    </row>
    <row r="803" spans="4:9">
      <c r="D803" s="228"/>
      <c r="H803" s="289"/>
      <c r="I803" s="294"/>
    </row>
    <row r="804" spans="4:9">
      <c r="D804" s="228"/>
      <c r="H804" s="289"/>
      <c r="I804" s="294"/>
    </row>
    <row r="805" spans="4:9">
      <c r="D805" s="228"/>
      <c r="H805" s="289"/>
      <c r="I805" s="294"/>
    </row>
    <row r="806" spans="4:9">
      <c r="D806" s="228"/>
      <c r="H806" s="289"/>
      <c r="I806" s="294"/>
    </row>
    <row r="807" spans="4:9">
      <c r="D807" s="228"/>
      <c r="H807" s="289"/>
      <c r="I807" s="294"/>
    </row>
    <row r="808" spans="4:9">
      <c r="D808" s="228"/>
      <c r="H808" s="289"/>
      <c r="I808" s="294"/>
    </row>
    <row r="809" spans="4:9">
      <c r="D809" s="228"/>
      <c r="H809" s="289"/>
      <c r="I809" s="294"/>
    </row>
    <row r="810" spans="4:9">
      <c r="D810" s="228"/>
      <c r="H810" s="289"/>
      <c r="I810" s="294"/>
    </row>
    <row r="811" spans="4:9">
      <c r="D811" s="228"/>
      <c r="H811" s="289"/>
      <c r="I811" s="294"/>
    </row>
    <row r="812" spans="4:9">
      <c r="D812" s="228"/>
      <c r="H812" s="289"/>
      <c r="I812" s="294"/>
    </row>
    <row r="813" spans="4:9">
      <c r="D813" s="228"/>
      <c r="H813" s="289"/>
      <c r="I813" s="294"/>
    </row>
    <row r="814" spans="4:9">
      <c r="D814" s="228"/>
      <c r="H814" s="289"/>
      <c r="I814" s="294"/>
    </row>
    <row r="815" spans="4:9">
      <c r="D815" s="228"/>
      <c r="H815" s="289"/>
      <c r="I815" s="294"/>
    </row>
    <row r="816" spans="4:9">
      <c r="D816" s="228"/>
      <c r="H816" s="289"/>
      <c r="I816" s="294"/>
    </row>
    <row r="817" spans="4:9">
      <c r="D817" s="228"/>
      <c r="H817" s="289"/>
      <c r="I817" s="294"/>
    </row>
    <row r="818" spans="4:9">
      <c r="D818" s="228"/>
      <c r="H818" s="289"/>
      <c r="I818" s="294"/>
    </row>
    <row r="819" spans="4:9">
      <c r="D819" s="228"/>
      <c r="H819" s="289"/>
      <c r="I819" s="294"/>
    </row>
    <row r="820" spans="4:9">
      <c r="D820" s="228"/>
      <c r="H820" s="289"/>
      <c r="I820" s="294"/>
    </row>
    <row r="821" spans="4:9">
      <c r="D821" s="228"/>
      <c r="H821" s="289"/>
      <c r="I821" s="294"/>
    </row>
    <row r="822" spans="4:9">
      <c r="D822" s="228"/>
      <c r="H822" s="289"/>
      <c r="I822" s="294"/>
    </row>
    <row r="823" spans="4:9">
      <c r="D823" s="228"/>
      <c r="H823" s="289"/>
      <c r="I823" s="294"/>
    </row>
    <row r="824" spans="4:9">
      <c r="D824" s="228"/>
      <c r="H824" s="289"/>
      <c r="I824" s="294"/>
    </row>
    <row r="825" spans="4:9">
      <c r="D825" s="228"/>
      <c r="H825" s="289"/>
      <c r="I825" s="294"/>
    </row>
    <row r="826" spans="4:9">
      <c r="D826" s="228"/>
      <c r="H826" s="289"/>
      <c r="I826" s="294"/>
    </row>
    <row r="827" spans="4:9">
      <c r="D827" s="228"/>
      <c r="H827" s="289"/>
      <c r="I827" s="294"/>
    </row>
    <row r="828" spans="4:9">
      <c r="D828" s="228"/>
      <c r="H828" s="289"/>
      <c r="I828" s="294"/>
    </row>
    <row r="829" spans="4:9">
      <c r="D829" s="228"/>
      <c r="H829" s="289"/>
      <c r="I829" s="294"/>
    </row>
    <row r="830" spans="4:9">
      <c r="D830" s="228"/>
      <c r="H830" s="289"/>
      <c r="I830" s="294"/>
    </row>
    <row r="831" spans="4:9">
      <c r="D831" s="228"/>
      <c r="H831" s="289"/>
      <c r="I831" s="294"/>
    </row>
    <row r="832" spans="4:9">
      <c r="D832" s="228"/>
      <c r="H832" s="289"/>
      <c r="I832" s="294"/>
    </row>
    <row r="833" spans="4:9">
      <c r="D833" s="228"/>
      <c r="H833" s="289"/>
      <c r="I833" s="294"/>
    </row>
    <row r="834" spans="4:9">
      <c r="D834" s="228"/>
      <c r="H834" s="289"/>
      <c r="I834" s="294"/>
    </row>
    <row r="835" spans="4:9">
      <c r="D835" s="228"/>
      <c r="H835" s="289"/>
      <c r="I835" s="294"/>
    </row>
    <row r="836" spans="4:9">
      <c r="D836" s="228"/>
      <c r="H836" s="289"/>
      <c r="I836" s="294"/>
    </row>
    <row r="837" spans="4:9">
      <c r="D837" s="228"/>
      <c r="H837" s="289"/>
      <c r="I837" s="294"/>
    </row>
    <row r="838" spans="4:9">
      <c r="D838" s="228"/>
      <c r="H838" s="289"/>
      <c r="I838" s="294"/>
    </row>
    <row r="839" spans="4:9">
      <c r="D839" s="228"/>
      <c r="H839" s="289"/>
      <c r="I839" s="294"/>
    </row>
    <row r="840" spans="4:9">
      <c r="D840" s="228"/>
      <c r="H840" s="289"/>
      <c r="I840" s="294"/>
    </row>
    <row r="841" spans="4:9">
      <c r="D841" s="228"/>
      <c r="H841" s="289"/>
      <c r="I841" s="294"/>
    </row>
    <row r="842" spans="4:9">
      <c r="D842" s="228"/>
      <c r="H842" s="289"/>
      <c r="I842" s="294"/>
    </row>
    <row r="843" spans="4:9">
      <c r="D843" s="228"/>
      <c r="H843" s="289"/>
      <c r="I843" s="294"/>
    </row>
    <row r="844" spans="4:9">
      <c r="D844" s="228"/>
      <c r="H844" s="289"/>
      <c r="I844" s="294"/>
    </row>
    <row r="845" spans="4:9">
      <c r="D845" s="228"/>
      <c r="H845" s="289"/>
      <c r="I845" s="294"/>
    </row>
    <row r="846" spans="4:9">
      <c r="D846" s="228"/>
      <c r="H846" s="289"/>
      <c r="I846" s="294"/>
    </row>
    <row r="847" spans="4:9">
      <c r="D847" s="228"/>
      <c r="H847" s="289"/>
      <c r="I847" s="294"/>
    </row>
    <row r="848" spans="4:9">
      <c r="D848" s="228"/>
      <c r="H848" s="289"/>
      <c r="I848" s="294"/>
    </row>
    <row r="849" spans="4:9">
      <c r="D849" s="228"/>
      <c r="H849" s="289"/>
      <c r="I849" s="294"/>
    </row>
    <row r="850" spans="4:9">
      <c r="D850" s="228"/>
      <c r="H850" s="289"/>
      <c r="I850" s="294"/>
    </row>
    <row r="851" spans="4:9">
      <c r="D851" s="228"/>
      <c r="H851" s="289"/>
      <c r="I851" s="294"/>
    </row>
    <row r="852" spans="4:9">
      <c r="D852" s="228"/>
      <c r="H852" s="289"/>
      <c r="I852" s="294"/>
    </row>
    <row r="853" spans="4:9">
      <c r="D853" s="228"/>
      <c r="H853" s="289"/>
      <c r="I853" s="294"/>
    </row>
    <row r="854" spans="4:9">
      <c r="D854" s="228"/>
      <c r="H854" s="289"/>
      <c r="I854" s="294"/>
    </row>
    <row r="855" spans="4:9">
      <c r="D855" s="228"/>
      <c r="H855" s="289"/>
      <c r="I855" s="294"/>
    </row>
    <row r="856" spans="4:9">
      <c r="D856" s="228"/>
      <c r="H856" s="289"/>
      <c r="I856" s="294"/>
    </row>
    <row r="857" spans="4:9">
      <c r="D857" s="228"/>
      <c r="H857" s="289"/>
      <c r="I857" s="294"/>
    </row>
    <row r="858" spans="4:9">
      <c r="D858" s="228"/>
      <c r="H858" s="289"/>
      <c r="I858" s="294"/>
    </row>
    <row r="859" spans="4:9">
      <c r="D859" s="228"/>
      <c r="H859" s="289"/>
      <c r="I859" s="294"/>
    </row>
    <row r="860" spans="4:9">
      <c r="D860" s="228"/>
      <c r="H860" s="289"/>
      <c r="I860" s="294"/>
    </row>
    <row r="861" spans="4:9">
      <c r="D861" s="228"/>
      <c r="H861" s="289"/>
      <c r="I861" s="294"/>
    </row>
    <row r="862" spans="4:9">
      <c r="D862" s="228"/>
      <c r="H862" s="289"/>
      <c r="I862" s="294"/>
    </row>
    <row r="863" spans="4:9">
      <c r="D863" s="228"/>
      <c r="H863" s="289"/>
      <c r="I863" s="294"/>
    </row>
    <row r="864" spans="4:9">
      <c r="D864" s="228"/>
      <c r="H864" s="289"/>
      <c r="I864" s="294"/>
    </row>
    <row r="865" spans="4:9">
      <c r="D865" s="228"/>
      <c r="H865" s="289"/>
      <c r="I865" s="294"/>
    </row>
    <row r="866" spans="4:9">
      <c r="D866" s="228"/>
      <c r="H866" s="289"/>
      <c r="I866" s="294"/>
    </row>
    <row r="867" spans="4:9">
      <c r="D867" s="228"/>
      <c r="H867" s="289"/>
      <c r="I867" s="294"/>
    </row>
    <row r="868" spans="4:9">
      <c r="D868" s="228"/>
      <c r="H868" s="289"/>
      <c r="I868" s="294"/>
    </row>
    <row r="869" spans="4:9">
      <c r="D869" s="228"/>
      <c r="H869" s="289"/>
      <c r="I869" s="294"/>
    </row>
    <row r="870" spans="4:9">
      <c r="D870" s="228"/>
      <c r="H870" s="289"/>
      <c r="I870" s="294"/>
    </row>
    <row r="871" spans="4:9">
      <c r="D871" s="228"/>
      <c r="H871" s="289"/>
      <c r="I871" s="294"/>
    </row>
    <row r="872" spans="4:9">
      <c r="D872" s="228"/>
      <c r="H872" s="289"/>
      <c r="I872" s="294"/>
    </row>
    <row r="873" spans="4:9">
      <c r="D873" s="228"/>
      <c r="H873" s="289"/>
      <c r="I873" s="294"/>
    </row>
    <row r="874" spans="4:9">
      <c r="D874" s="228"/>
      <c r="H874" s="289"/>
      <c r="I874" s="294"/>
    </row>
    <row r="875" spans="4:9">
      <c r="D875" s="228"/>
      <c r="H875" s="289"/>
      <c r="I875" s="294"/>
    </row>
    <row r="876" spans="4:9">
      <c r="D876" s="228"/>
      <c r="H876" s="289"/>
      <c r="I876" s="294"/>
    </row>
    <row r="877" spans="4:9">
      <c r="D877" s="228"/>
      <c r="H877" s="289"/>
      <c r="I877" s="294"/>
    </row>
    <row r="878" spans="4:9">
      <c r="D878" s="228"/>
      <c r="H878" s="289"/>
      <c r="I878" s="294"/>
    </row>
    <row r="879" spans="4:9">
      <c r="D879" s="228"/>
      <c r="H879" s="289"/>
      <c r="I879" s="294"/>
    </row>
    <row r="880" spans="4:9">
      <c r="D880" s="228"/>
      <c r="H880" s="289"/>
      <c r="I880" s="294"/>
    </row>
    <row r="881" spans="4:9">
      <c r="D881" s="228"/>
      <c r="H881" s="289"/>
      <c r="I881" s="294"/>
    </row>
    <row r="882" spans="4:9">
      <c r="D882" s="228"/>
      <c r="H882" s="289"/>
      <c r="I882" s="294"/>
    </row>
    <row r="883" spans="4:9">
      <c r="D883" s="228"/>
      <c r="H883" s="289"/>
      <c r="I883" s="294"/>
    </row>
    <row r="884" spans="4:9">
      <c r="D884" s="228"/>
      <c r="H884" s="289"/>
      <c r="I884" s="294"/>
    </row>
    <row r="885" spans="4:9">
      <c r="D885" s="228"/>
      <c r="H885" s="289"/>
      <c r="I885" s="294"/>
    </row>
    <row r="886" spans="4:9">
      <c r="D886" s="228"/>
      <c r="H886" s="289"/>
      <c r="I886" s="294"/>
    </row>
    <row r="887" spans="4:9">
      <c r="D887" s="228"/>
      <c r="H887" s="289"/>
      <c r="I887" s="294"/>
    </row>
    <row r="888" spans="4:9">
      <c r="D888" s="228"/>
      <c r="H888" s="289"/>
      <c r="I888" s="294"/>
    </row>
    <row r="889" spans="4:9">
      <c r="D889" s="228"/>
      <c r="H889" s="289"/>
      <c r="I889" s="294"/>
    </row>
    <row r="890" spans="4:9">
      <c r="D890" s="228"/>
      <c r="H890" s="289"/>
      <c r="I890" s="294"/>
    </row>
    <row r="891" spans="4:9">
      <c r="D891" s="228"/>
      <c r="H891" s="289"/>
      <c r="I891" s="294"/>
    </row>
    <row r="892" spans="4:9">
      <c r="D892" s="228"/>
      <c r="H892" s="289"/>
      <c r="I892" s="294"/>
    </row>
    <row r="893" spans="4:9">
      <c r="D893" s="228"/>
      <c r="H893" s="289"/>
      <c r="I893" s="294"/>
    </row>
    <row r="894" spans="4:9">
      <c r="D894" s="228"/>
      <c r="H894" s="289"/>
      <c r="I894" s="294"/>
    </row>
    <row r="895" spans="4:9">
      <c r="D895" s="228"/>
      <c r="H895" s="289"/>
      <c r="I895" s="294"/>
    </row>
    <row r="896" spans="4:9">
      <c r="D896" s="228"/>
      <c r="H896" s="289"/>
      <c r="I896" s="294"/>
    </row>
    <row r="897" spans="4:9">
      <c r="D897" s="228"/>
      <c r="H897" s="289"/>
      <c r="I897" s="294"/>
    </row>
  </sheetData>
  <mergeCells count="1">
    <mergeCell ref="D4:J4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N407"/>
  <sheetViews>
    <sheetView topLeftCell="O2" zoomScaleNormal="100" workbookViewId="0">
      <pane ySplit="25" topLeftCell="A27" activePane="bottomLeft" state="frozen"/>
      <selection activeCell="AF14" sqref="AF14"/>
      <selection pane="bottomLeft" activeCell="AA19" sqref="V8:AA19"/>
    </sheetView>
  </sheetViews>
  <sheetFormatPr defaultRowHeight="14.6"/>
  <cols>
    <col min="1" max="1" width="12" style="72" customWidth="1"/>
    <col min="2" max="2" width="9.69140625" style="216" customWidth="1"/>
    <col min="3" max="3" width="12.84375" style="95" customWidth="1"/>
    <col min="4" max="4" width="12.53515625" style="95" customWidth="1"/>
    <col min="5" max="5" width="14.4609375" customWidth="1"/>
    <col min="6" max="6" width="8.4609375" bestFit="1" customWidth="1"/>
    <col min="7" max="7" width="11.84375" style="211" customWidth="1"/>
    <col min="8" max="8" width="11.84375" style="223" customWidth="1"/>
    <col min="9" max="9" width="12" customWidth="1"/>
    <col min="10" max="10" width="8.69140625" bestFit="1" customWidth="1"/>
    <col min="11" max="11" width="11.84375" style="211" customWidth="1"/>
    <col min="12" max="12" width="11.84375" customWidth="1"/>
    <col min="13" max="13" width="12" customWidth="1"/>
    <col min="14" max="14" width="13.4609375" style="89" customWidth="1"/>
    <col min="15" max="15" width="3.23046875" style="89" customWidth="1"/>
    <col min="16" max="16" width="1.15234375" customWidth="1"/>
    <col min="17" max="17" width="9.15234375" style="89"/>
    <col min="18" max="18" width="19.69140625" style="89" customWidth="1"/>
    <col min="19" max="19" width="16" style="135" customWidth="1"/>
    <col min="20" max="20" width="14.23046875" style="143" customWidth="1"/>
    <col min="21" max="21" width="1" customWidth="1"/>
    <col min="22" max="22" width="47.4609375" customWidth="1"/>
    <col min="23" max="23" width="18" style="76" bestFit="1" customWidth="1"/>
    <col min="24" max="24" width="13.53515625" customWidth="1"/>
    <col min="25" max="25" width="22" bestFit="1" customWidth="1"/>
    <col min="26" max="27" width="18" bestFit="1" customWidth="1"/>
    <col min="30" max="30" width="18" bestFit="1" customWidth="1"/>
    <col min="32" max="32" width="18" bestFit="1" customWidth="1"/>
    <col min="34" max="34" width="10.4609375" bestFit="1" customWidth="1"/>
    <col min="35" max="35" width="10" bestFit="1" customWidth="1"/>
    <col min="36" max="36" width="13.84375" bestFit="1" customWidth="1"/>
    <col min="37" max="37" width="11.15234375" customWidth="1"/>
    <col min="38" max="38" width="10.4609375" bestFit="1" customWidth="1"/>
    <col min="39" max="39" width="10" bestFit="1" customWidth="1"/>
    <col min="40" max="40" width="13.84375" bestFit="1" customWidth="1"/>
  </cols>
  <sheetData>
    <row r="1" spans="1:40" ht="23.15">
      <c r="A1" s="178"/>
      <c r="B1" s="212" t="s">
        <v>61</v>
      </c>
      <c r="C1" s="179"/>
      <c r="D1" s="179"/>
      <c r="E1" s="180"/>
      <c r="F1" s="180"/>
      <c r="G1" s="208"/>
      <c r="H1" s="217"/>
      <c r="I1" s="180"/>
      <c r="J1" s="180"/>
      <c r="K1" s="208"/>
      <c r="L1" s="180"/>
      <c r="M1" s="180"/>
      <c r="N1" s="181"/>
      <c r="O1" s="181"/>
      <c r="P1" s="180"/>
      <c r="Q1" s="181"/>
      <c r="R1" s="181"/>
      <c r="S1" s="182"/>
      <c r="T1" s="183"/>
      <c r="U1" s="180"/>
      <c r="V1" s="180"/>
      <c r="W1" s="184"/>
      <c r="X1" s="185"/>
      <c r="Y1" s="185"/>
      <c r="Z1" s="185"/>
      <c r="AA1" s="185"/>
      <c r="AB1" s="185"/>
    </row>
    <row r="2" spans="1:40" ht="23.15">
      <c r="A2" s="178"/>
      <c r="B2" s="212"/>
      <c r="C2" s="179"/>
      <c r="D2" s="179"/>
      <c r="E2" s="180"/>
      <c r="F2" s="180"/>
      <c r="G2" s="208"/>
      <c r="H2" s="217"/>
      <c r="I2" s="180"/>
      <c r="J2" s="180"/>
      <c r="K2" s="208"/>
      <c r="L2" s="180"/>
      <c r="M2" s="180"/>
      <c r="N2" s="181"/>
      <c r="O2" s="181"/>
      <c r="P2" s="180"/>
      <c r="Q2" s="181"/>
      <c r="R2" s="181"/>
      <c r="S2" s="182"/>
      <c r="T2" s="183"/>
      <c r="U2" s="180"/>
      <c r="V2" s="180"/>
      <c r="W2" s="184"/>
      <c r="X2" s="185"/>
      <c r="Y2" s="185"/>
      <c r="Z2" s="185"/>
      <c r="AA2" s="185"/>
      <c r="AB2" s="185"/>
    </row>
    <row r="3" spans="1:40" ht="30" customHeight="1">
      <c r="A3" s="161" t="s">
        <v>0</v>
      </c>
      <c r="B3" s="213" t="s">
        <v>74</v>
      </c>
      <c r="C3" s="162" t="s">
        <v>62</v>
      </c>
      <c r="D3" s="162" t="s">
        <v>63</v>
      </c>
      <c r="E3" s="163" t="s">
        <v>48</v>
      </c>
      <c r="F3" s="164"/>
      <c r="G3" s="209" t="s">
        <v>73</v>
      </c>
      <c r="H3" s="218" t="s">
        <v>75</v>
      </c>
      <c r="I3" s="166" t="s">
        <v>76</v>
      </c>
      <c r="J3" s="166"/>
      <c r="K3" s="209" t="s">
        <v>49</v>
      </c>
      <c r="L3" s="165" t="s">
        <v>64</v>
      </c>
      <c r="M3" s="166" t="s">
        <v>55</v>
      </c>
      <c r="N3" s="187" t="s">
        <v>72</v>
      </c>
      <c r="O3" s="87"/>
      <c r="S3" s="135">
        <f>10000000-S5</f>
        <v>9159267</v>
      </c>
      <c r="V3" s="89"/>
    </row>
    <row r="4" spans="1:40">
      <c r="A4" s="150">
        <v>44692</v>
      </c>
      <c r="B4" s="214">
        <v>27392</v>
      </c>
      <c r="C4" s="160">
        <v>2564.0500000000002</v>
      </c>
      <c r="D4" s="167">
        <v>1.2331300000000001</v>
      </c>
      <c r="E4" s="86">
        <f>_xll.BDH("psh ln equity","PX_volume",A4,A4)</f>
        <v>242985</v>
      </c>
      <c r="F4" s="151">
        <f t="shared" ref="F4" si="0">B4/E4</f>
        <v>0.1127312385538202</v>
      </c>
      <c r="G4" s="159">
        <v>2259</v>
      </c>
      <c r="H4" s="219">
        <v>31.7</v>
      </c>
      <c r="I4" s="86">
        <f>IFERROR(_xll.BDH("pshd ln equity","PX_volume",A4,A4)*1,0)</f>
        <v>21803</v>
      </c>
      <c r="J4" s="203">
        <f t="shared" ref="J4" si="1">G4/I4</f>
        <v>0.10360959500986103</v>
      </c>
      <c r="K4" s="159">
        <v>11129</v>
      </c>
      <c r="L4" s="168">
        <v>31.6965</v>
      </c>
      <c r="M4" s="86">
        <f>_xll.BDH("psh na equity","PX_volume",A4,A4)</f>
        <v>82287</v>
      </c>
      <c r="N4" s="151">
        <f t="shared" ref="N4" si="2">K4/M4</f>
        <v>0.1352461506677847</v>
      </c>
      <c r="O4" s="151"/>
      <c r="P4" s="74"/>
      <c r="V4" s="105"/>
    </row>
    <row r="5" spans="1:40">
      <c r="A5" s="150">
        <v>44693</v>
      </c>
      <c r="B5" s="214">
        <v>28648</v>
      </c>
      <c r="C5" s="160">
        <v>2548.25</v>
      </c>
      <c r="D5" s="167">
        <v>1.2222</v>
      </c>
      <c r="E5" s="86">
        <f>_xll.BDH("psh ln equity","PX_volume",A5,A5)</f>
        <v>210544</v>
      </c>
      <c r="F5" s="151">
        <f t="shared" ref="F5" si="3">B5/E5</f>
        <v>0.13606657040808573</v>
      </c>
      <c r="G5" s="159">
        <v>2461</v>
      </c>
      <c r="H5" s="220">
        <v>31.15</v>
      </c>
      <c r="I5" s="86">
        <f>IFERROR(_xll.BDH("pshd ln equity","PX_volume",A5,A5)*1,0)</f>
        <v>73539</v>
      </c>
      <c r="J5" s="203">
        <f t="shared" ref="J5" si="4">G5/I5</f>
        <v>3.3465236133208232E-2</v>
      </c>
      <c r="K5" s="159">
        <v>11795</v>
      </c>
      <c r="L5" s="169">
        <v>30.982299999999999</v>
      </c>
      <c r="M5" s="86">
        <f>_xll.BDH("psh na equity","PX_volume",A5,A5)</f>
        <v>75423</v>
      </c>
      <c r="N5" s="151">
        <f t="shared" ref="N5" si="5">K5/M5</f>
        <v>0.15638465720005834</v>
      </c>
      <c r="O5" s="151"/>
      <c r="P5" s="74"/>
      <c r="Q5" s="91" t="s">
        <v>33</v>
      </c>
      <c r="R5" s="140"/>
      <c r="S5" s="144">
        <f>SUM(B4:B401)+SUM(K4:K401)+SUM(G4:G401)</f>
        <v>840733</v>
      </c>
      <c r="V5" s="204"/>
      <c r="W5" s="205"/>
      <c r="X5" s="205"/>
    </row>
    <row r="6" spans="1:40">
      <c r="A6" s="150">
        <v>44694</v>
      </c>
      <c r="B6" s="214">
        <v>30689</v>
      </c>
      <c r="C6" s="160">
        <v>2578.98</v>
      </c>
      <c r="D6" s="167">
        <v>1.2233499999999999</v>
      </c>
      <c r="E6" s="86">
        <f>_xll.BDH("psh ln equity","PX_volume",A6,A6)</f>
        <v>142213</v>
      </c>
      <c r="F6" s="151">
        <f t="shared" ref="F6:F9" si="6">B6/E6</f>
        <v>0.21579602427344899</v>
      </c>
      <c r="G6" s="159">
        <v>3358</v>
      </c>
      <c r="H6" s="220">
        <v>31.575399999999998</v>
      </c>
      <c r="I6" s="86">
        <f>IFERROR(_xll.BDH("pshd ln equity","PX_volume",A6,A6)*1,0)</f>
        <v>13426</v>
      </c>
      <c r="J6" s="203">
        <f t="shared" ref="J6:J10" si="7">G6/I6</f>
        <v>0.25011172352152539</v>
      </c>
      <c r="K6" s="159">
        <v>12121</v>
      </c>
      <c r="L6" s="169">
        <v>31.5489</v>
      </c>
      <c r="M6" s="86">
        <f>_xll.BDH("psh na equity","PX_volume",A6,A6)</f>
        <v>70132</v>
      </c>
      <c r="N6" s="151">
        <f t="shared" ref="N6:N9" si="8">K6/M6</f>
        <v>0.17283123253293789</v>
      </c>
      <c r="O6" s="151"/>
      <c r="P6" s="74"/>
    </row>
    <row r="7" spans="1:40" ht="15" thickBot="1">
      <c r="A7" s="150">
        <v>44697</v>
      </c>
      <c r="B7" s="214">
        <v>31191</v>
      </c>
      <c r="C7" s="160">
        <v>2599.06</v>
      </c>
      <c r="D7" s="167">
        <v>1.2252099999999999</v>
      </c>
      <c r="E7" s="86">
        <f>_xll.BDH("psh ln equity","PX_volume",A7,A7)</f>
        <v>140612</v>
      </c>
      <c r="F7" s="151">
        <f t="shared" si="6"/>
        <v>0.22182317298665832</v>
      </c>
      <c r="G7" s="159">
        <v>3507</v>
      </c>
      <c r="H7" s="220">
        <v>31.892800000000001</v>
      </c>
      <c r="I7" s="86">
        <f>IFERROR(_xll.BDH("pshd ln equity","PX_volume",A7,A7)*1,0)</f>
        <v>15807</v>
      </c>
      <c r="J7" s="203">
        <f t="shared" si="7"/>
        <v>0.22186373125830328</v>
      </c>
      <c r="K7" s="159">
        <v>12218</v>
      </c>
      <c r="L7" s="169">
        <v>31.849299999999999</v>
      </c>
      <c r="M7" s="86">
        <f>_xll.BDH("psh na equity","PX_volume",A7,A7)</f>
        <v>26622</v>
      </c>
      <c r="N7" s="151">
        <f t="shared" si="8"/>
        <v>0.45894373074900457</v>
      </c>
      <c r="O7" s="151"/>
      <c r="P7" s="74"/>
      <c r="Q7" s="89" t="s">
        <v>77</v>
      </c>
      <c r="S7" s="206">
        <f>SUMPRODUCT(B4:B101,C4:C101,D4:D101)/100+SUMPRODUCT(G4:G101,H4:H101)+SUMPRODUCT(K4:K101,L4:L101)</f>
        <v>26516422.98426225</v>
      </c>
    </row>
    <row r="8" spans="1:40" ht="15" thickBot="1">
      <c r="A8" s="150">
        <v>44698</v>
      </c>
      <c r="B8" s="214"/>
      <c r="C8" s="160"/>
      <c r="D8" s="167"/>
      <c r="E8" s="86">
        <f>_xll.BDH("psh ln equity","PX_volume",A8,A8)</f>
        <v>65943</v>
      </c>
      <c r="F8" s="151">
        <f t="shared" si="6"/>
        <v>0</v>
      </c>
      <c r="G8" s="159">
        <v>3691</v>
      </c>
      <c r="H8" s="220">
        <v>32</v>
      </c>
      <c r="I8" s="86">
        <f>IFERROR(_xll.BDH("pshd ln equity","PX_volume",A8,A8)*1,0)</f>
        <v>18785</v>
      </c>
      <c r="J8" s="203">
        <f t="shared" si="7"/>
        <v>0.19648655842427468</v>
      </c>
      <c r="K8" s="159">
        <v>12758</v>
      </c>
      <c r="L8" s="169">
        <v>31.999400000000001</v>
      </c>
      <c r="M8" s="86">
        <f>_xll.BDH("psh na equity","PX_volume",A8,A8)</f>
        <v>45057</v>
      </c>
      <c r="N8" s="151">
        <f t="shared" si="8"/>
        <v>0.28315245133941452</v>
      </c>
      <c r="O8" s="151"/>
      <c r="P8" s="74"/>
      <c r="Q8" s="89" t="s">
        <v>78</v>
      </c>
      <c r="S8" s="206">
        <f>0.001*S7</f>
        <v>26516.422984262252</v>
      </c>
      <c r="V8" s="120" t="s">
        <v>0</v>
      </c>
      <c r="W8" s="121">
        <f ca="1">TODAY()</f>
        <v>44720</v>
      </c>
      <c r="X8" s="186"/>
      <c r="Y8" s="186"/>
      <c r="Z8" s="186"/>
      <c r="AA8" s="189"/>
      <c r="AD8" s="65" t="s">
        <v>0</v>
      </c>
      <c r="AE8" s="65" t="s">
        <v>79</v>
      </c>
      <c r="AF8" s="65" t="s">
        <v>80</v>
      </c>
      <c r="AG8" s="65" t="s">
        <v>81</v>
      </c>
      <c r="AH8" s="65" t="s">
        <v>82</v>
      </c>
      <c r="AI8" s="65" t="s">
        <v>83</v>
      </c>
      <c r="AJ8" s="65" t="s">
        <v>84</v>
      </c>
      <c r="AK8" s="65" t="s">
        <v>85</v>
      </c>
      <c r="AL8" s="65" t="s">
        <v>86</v>
      </c>
      <c r="AM8" s="65" t="s">
        <v>87</v>
      </c>
      <c r="AN8" s="65" t="s">
        <v>88</v>
      </c>
    </row>
    <row r="9" spans="1:40" ht="15" thickBot="1">
      <c r="A9" s="150">
        <v>44699</v>
      </c>
      <c r="B9" s="214">
        <v>8964</v>
      </c>
      <c r="C9" s="160">
        <v>2567.44</v>
      </c>
      <c r="D9" s="167">
        <v>1.2409600000000001</v>
      </c>
      <c r="E9" s="86">
        <f>_xll.BDH("psh ln equity","PX_volume",A9,A9)</f>
        <v>119777</v>
      </c>
      <c r="F9" s="151">
        <f t="shared" si="6"/>
        <v>7.4839075949472769E-2</v>
      </c>
      <c r="G9" s="159">
        <v>2939</v>
      </c>
      <c r="H9" s="220">
        <v>31.8</v>
      </c>
      <c r="I9" s="86">
        <f>IFERROR(_xll.BDH("pshd ln equity","PX_volume",A9,A9)*1,0)</f>
        <v>3689</v>
      </c>
      <c r="J9" s="203">
        <f t="shared" si="7"/>
        <v>0.79669287069666572</v>
      </c>
      <c r="K9" s="159">
        <v>10160</v>
      </c>
      <c r="L9" s="169">
        <v>31.9483</v>
      </c>
      <c r="M9" s="86">
        <f>_xll.BDH("psh na equity","PX_volume",A9,A9)</f>
        <v>38992</v>
      </c>
      <c r="N9" s="151">
        <f t="shared" si="8"/>
        <v>0.26056627000410343</v>
      </c>
      <c r="O9" s="151"/>
      <c r="P9" s="74"/>
      <c r="Q9" s="89" t="s">
        <v>382</v>
      </c>
      <c r="S9" s="206">
        <f>SUMPRODUCT(--((B4:B101*C4:C101)&gt;1000000),D4:D101)+SUMPRODUCT(--((G4:G101*H4:H101)&gt;10000),D4:D101)</f>
        <v>42.402519999999996</v>
      </c>
      <c r="V9" s="188"/>
      <c r="W9" s="300" t="s">
        <v>70</v>
      </c>
      <c r="X9" s="301"/>
      <c r="Y9" s="243" t="s">
        <v>71</v>
      </c>
      <c r="Z9" s="243" t="s">
        <v>13</v>
      </c>
      <c r="AA9" s="243" t="s">
        <v>3</v>
      </c>
      <c r="AD9" s="69">
        <f ca="1">$W$8</f>
        <v>44720</v>
      </c>
      <c r="AE9" s="65" t="s">
        <v>59</v>
      </c>
      <c r="AF9" s="65" t="s">
        <v>12</v>
      </c>
      <c r="AG9" s="66">
        <f ca="1">W10</f>
        <v>36938</v>
      </c>
      <c r="AH9" s="67">
        <f>W14</f>
        <v>2530</v>
      </c>
      <c r="AI9" s="67">
        <f>W15</f>
        <v>2510</v>
      </c>
      <c r="AJ9" s="67">
        <f ca="1">W13</f>
        <v>2520.4</v>
      </c>
      <c r="AK9" s="230">
        <f ca="1">W18</f>
        <v>1.25501</v>
      </c>
      <c r="AL9" s="229">
        <f ca="1">X14</f>
        <v>31.751753000000001</v>
      </c>
      <c r="AM9" s="229">
        <f ca="1">X15</f>
        <v>31.500751000000001</v>
      </c>
      <c r="AN9" s="231">
        <f ca="1">X13</f>
        <v>31.631272039999999</v>
      </c>
    </row>
    <row r="10" spans="1:40">
      <c r="A10" s="150">
        <v>44700</v>
      </c>
      <c r="B10" s="214">
        <v>32153</v>
      </c>
      <c r="C10" s="160">
        <v>2453.85</v>
      </c>
      <c r="D10" s="167">
        <v>1.25149</v>
      </c>
      <c r="E10" s="86">
        <f>_xll.BDH("psh ln equity","PX_volume",A10,A10)</f>
        <v>193794</v>
      </c>
      <c r="F10" s="151">
        <f t="shared" ref="F10" si="9">B10/E10</f>
        <v>0.16591328936912392</v>
      </c>
      <c r="G10" s="159">
        <v>3967</v>
      </c>
      <c r="H10" s="220">
        <v>30.569099999999999</v>
      </c>
      <c r="I10" s="86">
        <f>IFERROR(_xll.BDH("pshd ln equity","PX_volume",A10,A10)*1,0)</f>
        <v>6457</v>
      </c>
      <c r="J10" s="203">
        <f t="shared" si="7"/>
        <v>0.61437199938051723</v>
      </c>
      <c r="K10" s="159">
        <v>12630</v>
      </c>
      <c r="L10" s="169">
        <v>30.575600000000001</v>
      </c>
      <c r="M10" s="86">
        <f>_xll.BDH("psh na equity","PX_volume",A10,A10)</f>
        <v>93683</v>
      </c>
      <c r="N10" s="151">
        <f t="shared" ref="N10" si="10">K10/M10</f>
        <v>0.13481634875057374</v>
      </c>
      <c r="O10" s="151"/>
      <c r="P10" s="74"/>
      <c r="V10" s="248" t="s">
        <v>51</v>
      </c>
      <c r="W10" s="304">
        <f ca="1">VLOOKUP(W8,'PSH daily overview'!$B$11:$H$15,MATCH("Total shares purchased",'PSH daily overview'!$B$10:$H$10,0),FALSE)</f>
        <v>36938</v>
      </c>
      <c r="X10" s="305"/>
      <c r="Y10" s="249">
        <f ca="1">VLOOKUP(W8,'PSH daily overview'!$B$22:$E$26,MATCH("Total shares purchased",'PSH daily overview'!$B$21:$E$21,0),FALSE)</f>
        <v>4774</v>
      </c>
      <c r="Z10" s="249">
        <f ca="1">VLOOKUP(W8,'PSH daily overview'!$B$32:$E$36,MATCH("Total shares purchased",'PSH daily overview'!$B$31:$E$31,0),FALSE)</f>
        <v>11732</v>
      </c>
      <c r="AA10" s="249">
        <f ca="1">Z10+Y10+W10</f>
        <v>53444</v>
      </c>
      <c r="AD10" s="69">
        <f t="shared" ref="AD10:AD11" ca="1" si="11">$W$8</f>
        <v>44720</v>
      </c>
      <c r="AE10" s="65" t="s">
        <v>89</v>
      </c>
      <c r="AF10" s="65" t="s">
        <v>12</v>
      </c>
      <c r="AG10" s="66">
        <f ca="1">Y10</f>
        <v>4774</v>
      </c>
      <c r="AH10" s="67"/>
      <c r="AI10" s="67"/>
      <c r="AJ10" s="67"/>
      <c r="AK10" s="230"/>
      <c r="AL10" s="229">
        <f>Y14</f>
        <v>31.6</v>
      </c>
      <c r="AM10" s="229">
        <f>Y15</f>
        <v>31.55</v>
      </c>
      <c r="AN10" s="231">
        <f ca="1">Y13</f>
        <v>31.570900000000002</v>
      </c>
    </row>
    <row r="11" spans="1:40">
      <c r="A11" s="150">
        <v>44701</v>
      </c>
      <c r="B11" s="214">
        <v>32730</v>
      </c>
      <c r="C11" s="160">
        <v>2471.85</v>
      </c>
      <c r="D11" s="167">
        <v>1.2482800000000001</v>
      </c>
      <c r="E11" s="86">
        <f>_xll.BDH("psh ln equity","PX_volume",A11,A11)</f>
        <v>116019</v>
      </c>
      <c r="F11" s="151">
        <f t="shared" ref="F11" si="12">B11/E11</f>
        <v>0.28210896491091975</v>
      </c>
      <c r="G11" s="159">
        <v>4040</v>
      </c>
      <c r="H11" s="220">
        <v>30.5</v>
      </c>
      <c r="I11" s="86">
        <f>IFERROR(_xll.BDH("pshd ln equity","PX_volume",A11,A11)*1,0)</f>
        <v>16860</v>
      </c>
      <c r="J11" s="203">
        <f t="shared" ref="J11" si="13">G11/I11</f>
        <v>0.23962040332147094</v>
      </c>
      <c r="K11" s="159">
        <v>12696</v>
      </c>
      <c r="L11" s="169">
        <v>30.834399999999999</v>
      </c>
      <c r="M11" s="86">
        <f>_xll.BDH("psh na equity","PX_volume",A11,A11)</f>
        <v>33283</v>
      </c>
      <c r="N11" s="151">
        <f t="shared" ref="N11" si="14">K11/M11</f>
        <v>0.38145599855782231</v>
      </c>
      <c r="O11" s="151"/>
      <c r="P11" s="74"/>
      <c r="V11" s="123" t="s">
        <v>383</v>
      </c>
      <c r="W11" s="306" t="e">
        <f ca="1">ROUNDDOWN(V25,0)</f>
        <v>#NAME?</v>
      </c>
      <c r="X11" s="307"/>
      <c r="Y11" s="196" t="e">
        <f ca="1">ROUNDDOWN(V27,0)</f>
        <v>#NAME?</v>
      </c>
      <c r="Z11" s="196" t="e">
        <f ca="1">ROUNDDOWN(V26,0)</f>
        <v>#NAME?</v>
      </c>
      <c r="AA11" s="196" t="e">
        <f ca="1">Z11+Y11+W11</f>
        <v>#NAME?</v>
      </c>
      <c r="AD11" s="69">
        <f t="shared" ca="1" si="11"/>
        <v>44720</v>
      </c>
      <c r="AE11" s="65" t="s">
        <v>60</v>
      </c>
      <c r="AF11" s="65" t="s">
        <v>13</v>
      </c>
      <c r="AG11" s="66">
        <f ca="1">Z10</f>
        <v>11732</v>
      </c>
      <c r="AH11" s="67"/>
      <c r="AI11" s="67"/>
      <c r="AJ11" s="67"/>
      <c r="AK11" s="230"/>
      <c r="AL11" s="229">
        <f>Z14</f>
        <v>31.8</v>
      </c>
      <c r="AM11" s="229">
        <f>Z15</f>
        <v>31.55</v>
      </c>
      <c r="AN11" s="231">
        <f ca="1">Z13</f>
        <v>31.6739</v>
      </c>
    </row>
    <row r="12" spans="1:40" ht="15" thickBot="1">
      <c r="A12" s="150">
        <v>44704</v>
      </c>
      <c r="B12" s="214">
        <v>29891</v>
      </c>
      <c r="C12" s="160">
        <v>2482.2600000000002</v>
      </c>
      <c r="D12" s="167">
        <v>1.2569699999999999</v>
      </c>
      <c r="E12" s="86">
        <f>_xll.BDH("psh ln equity","PX_volume",A12,A12)</f>
        <v>191262</v>
      </c>
      <c r="F12" s="151">
        <f t="shared" ref="F12" si="15">B12/E12</f>
        <v>0.15628300446507931</v>
      </c>
      <c r="G12" s="159">
        <v>1786</v>
      </c>
      <c r="H12" s="219">
        <v>31.3062</v>
      </c>
      <c r="I12" s="86">
        <f>IFERROR(_xll.BDH("pshd ln equity","PX_volume",A12,A12)*1,0)</f>
        <v>4626</v>
      </c>
      <c r="J12" s="203">
        <f t="shared" ref="J12" si="16">G12/I12</f>
        <v>0.38607868568958065</v>
      </c>
      <c r="K12" s="159">
        <v>6011</v>
      </c>
      <c r="L12" s="168">
        <v>31.141400000000001</v>
      </c>
      <c r="M12" s="86">
        <f>_xll.BDH("psh na equity","PX_volume",A12,A12)</f>
        <v>16855</v>
      </c>
      <c r="N12" s="151">
        <f t="shared" ref="N12" si="17">K12/M12</f>
        <v>0.3566300800949273</v>
      </c>
      <c r="O12" s="151"/>
      <c r="P12" s="74"/>
      <c r="V12" s="250" t="s">
        <v>384</v>
      </c>
      <c r="W12" s="251"/>
      <c r="X12" s="252" t="e">
        <f ca="1">W10/W11</f>
        <v>#NAME?</v>
      </c>
      <c r="Y12" s="253" t="e">
        <f ca="1">Y10/Y11</f>
        <v>#NAME?</v>
      </c>
      <c r="Z12" s="253" t="e">
        <f ca="1">Z10/Z11</f>
        <v>#NAME?</v>
      </c>
      <c r="AA12" s="253" t="e">
        <f ca="1">AA10/AA11</f>
        <v>#NAME?</v>
      </c>
    </row>
    <row r="13" spans="1:40">
      <c r="A13" s="150">
        <v>44705</v>
      </c>
      <c r="B13" s="214">
        <v>33969</v>
      </c>
      <c r="C13" s="160">
        <v>2453.9299999999998</v>
      </c>
      <c r="D13" s="167">
        <v>1.2519100000000001</v>
      </c>
      <c r="E13" s="86">
        <f>_xll.BDH("psh ln equity","PX_volume",A13,A13)</f>
        <v>161442</v>
      </c>
      <c r="F13" s="151">
        <f t="shared" ref="F13" si="18">B13/E13</f>
        <v>0.21040993050135653</v>
      </c>
      <c r="G13" s="159">
        <v>4035</v>
      </c>
      <c r="H13" s="219">
        <v>30.574200000000001</v>
      </c>
      <c r="I13" s="86">
        <f>IFERROR(_xll.BDH("pshd ln equity","PX_volume",A13,A13)*1,0)</f>
        <v>8978</v>
      </c>
      <c r="J13" s="203">
        <f t="shared" ref="J13" si="19">G13/I13</f>
        <v>0.44943194475384274</v>
      </c>
      <c r="K13" s="159">
        <v>13166</v>
      </c>
      <c r="L13" s="168">
        <v>30.630700000000001</v>
      </c>
      <c r="M13" s="86">
        <f>_xll.BDH("psh na equity","PX_volume",A13,A13)</f>
        <v>99116</v>
      </c>
      <c r="N13" s="151">
        <f t="shared" ref="N13" si="20">K13/M13</f>
        <v>0.13283425481254288</v>
      </c>
      <c r="O13" s="151"/>
      <c r="V13" s="244" t="s">
        <v>46</v>
      </c>
      <c r="W13" s="245">
        <f ca="1">VLOOKUP(W8,'PSH daily overview'!$B$11:$H$15,MATCH("Volume-weighted average price",'PSH daily overview'!$B$10:$H$10,0),FALSE)*100</f>
        <v>2520.4</v>
      </c>
      <c r="X13" s="246">
        <f ca="1">W13*W18/100</f>
        <v>31.631272039999999</v>
      </c>
      <c r="Y13" s="247">
        <f ca="1">VLOOKUP(W8,'PSH daily overview'!$B$22:$E$26,MATCH("Volume-weighted average price",'PSH daily overview'!$B$21:$E$21,0),FALSE)</f>
        <v>31.570900000000002</v>
      </c>
      <c r="Z13" s="247">
        <f ca="1">VLOOKUP(W8,'PSH daily overview'!$B$32:$E$36,MATCH("Volume-weighted average price",'PSH daily overview'!$B$31:$E$31,0),FALSE)</f>
        <v>31.6739</v>
      </c>
      <c r="AA13" s="247">
        <f ca="1">(W10*X13+Y10*Y13+Z13*Z10)/AA10</f>
        <v>31.635236846297428</v>
      </c>
    </row>
    <row r="14" spans="1:40">
      <c r="A14" s="150">
        <v>44706</v>
      </c>
      <c r="B14" s="214">
        <v>34724</v>
      </c>
      <c r="C14" s="160">
        <v>2482.11</v>
      </c>
      <c r="D14" s="167">
        <v>1.2535799999999999</v>
      </c>
      <c r="E14" s="86">
        <f>_xll.BDH("psh ln equity","PX_volume",A14,A14)</f>
        <v>95498</v>
      </c>
      <c r="F14" s="151">
        <f t="shared" ref="F14" si="21">B14/E14</f>
        <v>0.36360970910385559</v>
      </c>
      <c r="G14" s="159">
        <v>2000</v>
      </c>
      <c r="H14" s="219">
        <v>30.5</v>
      </c>
      <c r="I14" s="86">
        <f>IFERROR(_xll.BDH("pshd ln equity","PX_volume",A14,A14)*1,0)</f>
        <v>7202</v>
      </c>
      <c r="J14" s="203">
        <f t="shared" ref="J14" si="22">G14/I14</f>
        <v>0.27770063871146905</v>
      </c>
      <c r="K14" s="159">
        <v>13681</v>
      </c>
      <c r="L14" s="168">
        <v>31.052499999999998</v>
      </c>
      <c r="M14" s="86">
        <f>_xll.BDH("psh na equity","PX_volume",A14,A14)</f>
        <v>37899</v>
      </c>
      <c r="N14" s="151">
        <f t="shared" ref="N14" si="23">K14/M14</f>
        <v>0.36098577798886516</v>
      </c>
      <c r="O14" s="152"/>
      <c r="V14" s="123" t="s">
        <v>41</v>
      </c>
      <c r="W14" s="197">
        <f>MAX('Trades LSE £'!M3:M999)</f>
        <v>2530</v>
      </c>
      <c r="X14" s="198">
        <f ca="1">(W14/100)*W18</f>
        <v>31.751753000000001</v>
      </c>
      <c r="Y14" s="199">
        <f>MAX('Trades LSE $'!M3:M992)</f>
        <v>31.6</v>
      </c>
      <c r="Z14" s="199">
        <f>MAX(TradesAM!M3:M988)</f>
        <v>31.8</v>
      </c>
      <c r="AA14" s="199">
        <f ca="1">MAX(Z14,Y14,X14)</f>
        <v>31.8</v>
      </c>
    </row>
    <row r="15" spans="1:40">
      <c r="A15" s="150">
        <v>44707</v>
      </c>
      <c r="B15" s="214">
        <v>34208</v>
      </c>
      <c r="C15" s="160">
        <v>2472.3227999999999</v>
      </c>
      <c r="D15" s="167">
        <v>1.25763</v>
      </c>
      <c r="E15" s="86">
        <f>_xll.BDH("psh ln equity","PX_volume",A15,A15)</f>
        <v>161401</v>
      </c>
      <c r="F15" s="151">
        <f t="shared" ref="F15" si="24">B15/E15</f>
        <v>0.21194416391472171</v>
      </c>
      <c r="G15" s="159">
        <v>2226</v>
      </c>
      <c r="H15" s="219">
        <v>30.6693</v>
      </c>
      <c r="I15" s="86">
        <f>IFERROR(_xll.BDH("pshd ln equity","PX_volume",A15,A15)*1,0)</f>
        <v>23196</v>
      </c>
      <c r="J15" s="203">
        <f t="shared" ref="J15" si="25">G15/I15</f>
        <v>9.5964821520951885E-2</v>
      </c>
      <c r="K15" s="159">
        <v>13573</v>
      </c>
      <c r="L15" s="168">
        <v>31.047599999999999</v>
      </c>
      <c r="M15" s="86">
        <f>_xll.BDH("psh na equity","PX_volume",A15,A15)</f>
        <v>38339</v>
      </c>
      <c r="N15" s="151">
        <f t="shared" ref="N15" si="26">K15/M15</f>
        <v>0.35402592660215448</v>
      </c>
      <c r="O15" s="152"/>
      <c r="V15" s="123" t="s">
        <v>40</v>
      </c>
      <c r="W15" s="197">
        <f>MIN('Trades LSE £'!M3:M999)</f>
        <v>2510</v>
      </c>
      <c r="X15" s="198">
        <f ca="1">(W15/100)*W18</f>
        <v>31.500751000000001</v>
      </c>
      <c r="Y15" s="199">
        <f>MIN('Trades LSE $'!M3:M992)</f>
        <v>31.55</v>
      </c>
      <c r="Z15" s="199">
        <f>MIN(TradesAM!M3:M988)</f>
        <v>31.55</v>
      </c>
      <c r="AA15" s="199">
        <f ca="1">MIN(Z15,Y15,X15)</f>
        <v>31.500751000000001</v>
      </c>
    </row>
    <row r="16" spans="1:40">
      <c r="A16" s="150">
        <v>44708</v>
      </c>
      <c r="B16" s="214">
        <v>33526</v>
      </c>
      <c r="C16" s="160">
        <v>2554</v>
      </c>
      <c r="D16" s="167">
        <v>1.26074</v>
      </c>
      <c r="E16" s="86">
        <f>_xll.BDH("psh ln equity","PX_volume",A16,A16)</f>
        <v>137797</v>
      </c>
      <c r="F16" s="151">
        <f t="shared" ref="F16:F17" si="27">B16/E16</f>
        <v>0.2432999267037744</v>
      </c>
      <c r="G16" s="159">
        <v>4343</v>
      </c>
      <c r="H16" s="219">
        <v>32.200000000000003</v>
      </c>
      <c r="I16" s="86">
        <f>IFERROR(_xll.BDH("pshd ln equity","PX_volume",A16,A16)*1,0)</f>
        <v>6545</v>
      </c>
      <c r="J16" s="203">
        <f t="shared" ref="J16:J17" si="28">G16/I16</f>
        <v>0.66355996944232243</v>
      </c>
      <c r="K16" s="159">
        <v>13777</v>
      </c>
      <c r="L16" s="168">
        <v>32.181600000000003</v>
      </c>
      <c r="M16" s="86">
        <f>_xll.BDH("psh na equity","PX_volume",A16,A16)</f>
        <v>26498</v>
      </c>
      <c r="N16" s="151">
        <f t="shared" ref="N16:N17" si="29">K16/M16</f>
        <v>0.51992603215337008</v>
      </c>
      <c r="O16" s="152"/>
      <c r="V16" s="123" t="s">
        <v>39</v>
      </c>
      <c r="W16" s="200" t="e">
        <f ca="1">_xll.BDP($V21,V$20)</f>
        <v>#NAME?</v>
      </c>
      <c r="X16" s="198" t="e">
        <f ca="1">(W16/100)*W18</f>
        <v>#NAME?</v>
      </c>
      <c r="Y16" s="201" t="e">
        <f ca="1">_xll.BDP($V22,V$20)</f>
        <v>#NAME?</v>
      </c>
      <c r="Z16" s="201" t="e">
        <f ca="1">_xll.BDP($V23,V$20)</f>
        <v>#NAME?</v>
      </c>
      <c r="AA16" s="199" t="e">
        <f ca="1">(W10*X16+Y10*Y16+Z16*Z10)/AA10</f>
        <v>#NAME?</v>
      </c>
    </row>
    <row r="17" spans="1:32" ht="15" thickBot="1">
      <c r="A17" s="150">
        <v>44711</v>
      </c>
      <c r="B17" s="214">
        <v>3235</v>
      </c>
      <c r="C17" s="160">
        <v>2575</v>
      </c>
      <c r="D17" s="167">
        <v>1.2659</v>
      </c>
      <c r="E17" s="86">
        <f>_xll.BDH("psh ln equity","PX_volume",A17,A17)</f>
        <v>86343</v>
      </c>
      <c r="F17" s="151">
        <f t="shared" si="27"/>
        <v>3.7466847341417371E-2</v>
      </c>
      <c r="G17" s="159"/>
      <c r="H17" s="219"/>
      <c r="I17" s="86">
        <f>IFERROR(_xll.BDH("pshd ln equity","PX_volume",A17,A17)*1,0)</f>
        <v>1204</v>
      </c>
      <c r="J17" s="203">
        <f t="shared" si="28"/>
        <v>0</v>
      </c>
      <c r="K17" s="159"/>
      <c r="L17" s="168"/>
      <c r="M17" s="86">
        <f>_xll.BDH("psh na equity","PX_volume",A17,A17)</f>
        <v>28189</v>
      </c>
      <c r="N17" s="151">
        <f t="shared" si="29"/>
        <v>0</v>
      </c>
      <c r="O17" s="152"/>
      <c r="S17" s="240"/>
      <c r="V17" s="124" t="s">
        <v>52</v>
      </c>
      <c r="W17" s="302" t="e">
        <f ca="1">_xll.BDH("psh ln equity","PX_volume",W8,W8)</f>
        <v>#NAME?</v>
      </c>
      <c r="X17" s="303"/>
      <c r="Y17" s="202">
        <f ca="1">IFERROR(_xll.BDH("pshd ln equity","PX_volume",W8,W8)*1,)</f>
        <v>0</v>
      </c>
      <c r="Z17" s="202" t="e">
        <f ca="1">_xll.BDH("psh na equity","PX_volume",W8,W8)</f>
        <v>#NAME?</v>
      </c>
      <c r="AA17" s="202" t="e">
        <f ca="1">Z17+W17+Y17</f>
        <v>#NAME?</v>
      </c>
    </row>
    <row r="18" spans="1:32" ht="15" thickBot="1">
      <c r="A18" s="150">
        <v>44712</v>
      </c>
      <c r="B18" s="214">
        <v>34519</v>
      </c>
      <c r="C18" s="160">
        <v>2573.7071000000001</v>
      </c>
      <c r="D18" s="167">
        <v>1.2614000000000001</v>
      </c>
      <c r="E18" s="86">
        <f>_xll.BDH("psh ln equity","PX_volume",A18,A18)</f>
        <v>131976</v>
      </c>
      <c r="F18" s="151">
        <f t="shared" ref="F18" si="30">B18/E18</f>
        <v>0.26155513123598229</v>
      </c>
      <c r="G18" s="159"/>
      <c r="H18" s="219"/>
      <c r="I18" s="86">
        <f>IFERROR(_xll.BDH("pshd ln equity","PX_volume",A18,A18)*1,0)</f>
        <v>0</v>
      </c>
      <c r="J18" s="203" t="e">
        <f t="shared" ref="J18" si="31">G18/I18</f>
        <v>#DIV/0!</v>
      </c>
      <c r="K18" s="159">
        <v>13700</v>
      </c>
      <c r="L18" s="168">
        <v>32.366799999999998</v>
      </c>
      <c r="M18" s="86">
        <f>_xll.BDH("psh na equity","PX_volume",A18,A18)</f>
        <v>29437</v>
      </c>
      <c r="N18" s="151">
        <f t="shared" ref="N18" si="32">K18/M18</f>
        <v>0.46540068621123076</v>
      </c>
      <c r="O18" s="152"/>
      <c r="V18" s="125" t="s">
        <v>36</v>
      </c>
      <c r="W18" s="192">
        <f ca="1">VLOOKUP(W8,'PSH daily overview'!$B$11:$H$16,MATCH("GBP/USD FX rate*",'PSH daily overview'!$B$10:$H10,0),FALSE)</f>
        <v>1.25501</v>
      </c>
      <c r="X18" s="126"/>
      <c r="Y18" s="126"/>
      <c r="Z18" s="126"/>
      <c r="AA18" s="193"/>
    </row>
    <row r="19" spans="1:32" ht="15" thickBot="1">
      <c r="A19" s="150">
        <v>44713</v>
      </c>
      <c r="B19" s="214">
        <v>35080</v>
      </c>
      <c r="C19" s="160">
        <v>2566.9</v>
      </c>
      <c r="D19" s="167">
        <v>1.2460599999999999</v>
      </c>
      <c r="E19" s="86">
        <f>_xll.BDH("psh ln equity","PX_volume",A19,A19)</f>
        <v>128633</v>
      </c>
      <c r="F19" s="151">
        <f t="shared" ref="F19" si="33">B19/E19</f>
        <v>0.27271384481431671</v>
      </c>
      <c r="G19" s="159">
        <v>4005</v>
      </c>
      <c r="H19" s="219">
        <v>32.2331</v>
      </c>
      <c r="I19" s="86">
        <f>IFERROR(_xll.BDH("pshd ln equity","PX_volume",A19,A19)*1,0)</f>
        <v>24260</v>
      </c>
      <c r="J19" s="203">
        <f t="shared" ref="J19" si="34">G19/I19</f>
        <v>0.16508656224237428</v>
      </c>
      <c r="K19" s="159">
        <v>13191</v>
      </c>
      <c r="L19" s="168">
        <v>32.1173</v>
      </c>
      <c r="M19" s="86">
        <f>_xll.BDH("psh na equity","PX_volume",A19,A19)</f>
        <v>27205</v>
      </c>
      <c r="N19" s="151">
        <f t="shared" ref="N19" si="35">K19/M19</f>
        <v>0.48487410402499542</v>
      </c>
      <c r="O19" s="152"/>
      <c r="Q19" s="153" t="s">
        <v>57</v>
      </c>
      <c r="R19" s="154"/>
      <c r="S19" s="155">
        <v>199120882</v>
      </c>
      <c r="V19" s="190" t="s">
        <v>50</v>
      </c>
      <c r="W19" s="194">
        <f>S20-S5</f>
        <v>198280149</v>
      </c>
      <c r="X19" s="195"/>
      <c r="Y19" s="122"/>
      <c r="Z19" s="122"/>
      <c r="AA19" s="191"/>
    </row>
    <row r="20" spans="1:32">
      <c r="A20" s="150">
        <v>44714</v>
      </c>
      <c r="B20" s="214"/>
      <c r="C20" s="160"/>
      <c r="D20" s="167"/>
      <c r="E20" s="86" t="str">
        <f>_xll.BDH("psh ln equity","PX_volume",A20,A20)</f>
        <v>#N/A N/A</v>
      </c>
      <c r="F20" s="151" t="e">
        <f t="shared" ref="F20:F25" si="36">B20/E20</f>
        <v>#VALUE!</v>
      </c>
      <c r="G20" s="159"/>
      <c r="H20" s="219"/>
      <c r="I20" s="86">
        <f>IFERROR(_xll.BDH("pshd ln equity","PX_volume",A20,A20)*1,0)</f>
        <v>29231</v>
      </c>
      <c r="J20" s="203">
        <f t="shared" ref="J20:J25" si="37">G20/I20</f>
        <v>0</v>
      </c>
      <c r="K20" s="159">
        <v>13174</v>
      </c>
      <c r="L20" s="168">
        <v>31.381900000000002</v>
      </c>
      <c r="M20" s="86">
        <f>_xll.BDH("psh na equity","PX_volume",A20,A20)</f>
        <v>64122</v>
      </c>
      <c r="N20" s="151">
        <f t="shared" ref="N20:N25" si="38">K20/M20</f>
        <v>0.20545210692118149</v>
      </c>
      <c r="O20" s="152"/>
      <c r="Q20" s="153" t="s">
        <v>97</v>
      </c>
      <c r="R20" s="154"/>
      <c r="S20" s="155">
        <f>S19</f>
        <v>199120882</v>
      </c>
      <c r="V20" s="233" t="s">
        <v>58</v>
      </c>
      <c r="W20"/>
    </row>
    <row r="21" spans="1:32">
      <c r="A21" s="150">
        <v>44715</v>
      </c>
      <c r="B21" s="214"/>
      <c r="C21" s="160"/>
      <c r="D21" s="167"/>
      <c r="E21" s="86" t="str">
        <f>_xll.BDH("psh ln equity","PX_volume",A21,A21)</f>
        <v>#N/A N/A</v>
      </c>
      <c r="F21" s="151" t="e">
        <f t="shared" si="36"/>
        <v>#VALUE!</v>
      </c>
      <c r="G21" s="159"/>
      <c r="H21" s="219"/>
      <c r="I21" s="86">
        <f>IFERROR(_xll.BDH("pshd ln equity","PX_volume",A21,A21)*1,0)</f>
        <v>100</v>
      </c>
      <c r="J21" s="203">
        <f t="shared" si="37"/>
        <v>0</v>
      </c>
      <c r="K21" s="159">
        <v>12059</v>
      </c>
      <c r="L21" s="168">
        <v>32.067799999999998</v>
      </c>
      <c r="M21" s="86">
        <f>_xll.BDH("psh na equity","PX_volume",A21,A21)</f>
        <v>22593</v>
      </c>
      <c r="N21" s="151">
        <f t="shared" si="38"/>
        <v>0.53374939140441735</v>
      </c>
      <c r="O21" s="152"/>
      <c r="V21" t="s">
        <v>35</v>
      </c>
      <c r="W21"/>
    </row>
    <row r="22" spans="1:32">
      <c r="A22" s="150">
        <v>44718</v>
      </c>
      <c r="B22" s="214">
        <v>35933</v>
      </c>
      <c r="C22" s="160">
        <v>2568.35</v>
      </c>
      <c r="D22" s="167">
        <v>1.2536099999999999</v>
      </c>
      <c r="E22" s="86">
        <f>_xll.BDH("psh ln equity","PX_volume",A22,A22)</f>
        <v>218858</v>
      </c>
      <c r="F22" s="151">
        <f t="shared" si="36"/>
        <v>0.1641840828299628</v>
      </c>
      <c r="G22" s="159">
        <v>2452</v>
      </c>
      <c r="H22" s="219">
        <v>32.1342</v>
      </c>
      <c r="I22" s="86">
        <f>IFERROR(_xll.BDH("pshd ln equity","PX_volume",A22,A22)*1,0)</f>
        <v>11061</v>
      </c>
      <c r="J22" s="203">
        <f t="shared" si="37"/>
        <v>0.22167977578880751</v>
      </c>
      <c r="K22" s="159">
        <v>11620</v>
      </c>
      <c r="L22" s="168">
        <v>32.247900000000001</v>
      </c>
      <c r="M22" s="86">
        <f>_xll.BDH("psh na equity","PX_volume",A22,A22)</f>
        <v>59817</v>
      </c>
      <c r="N22" s="151">
        <f t="shared" si="38"/>
        <v>0.19425915709580888</v>
      </c>
      <c r="O22" s="152"/>
      <c r="V22" s="115" t="s">
        <v>66</v>
      </c>
    </row>
    <row r="23" spans="1:32">
      <c r="A23" s="150">
        <v>44719</v>
      </c>
      <c r="B23" s="214">
        <v>36402</v>
      </c>
      <c r="C23" s="160">
        <v>2534.34</v>
      </c>
      <c r="D23" s="167">
        <v>1.2574799999999999</v>
      </c>
      <c r="E23" s="86">
        <f>_xll.BDH("psh ln equity","PX_volume",A23,A23)</f>
        <v>214105</v>
      </c>
      <c r="F23" s="151">
        <f t="shared" si="36"/>
        <v>0.17001938301300765</v>
      </c>
      <c r="G23" s="159">
        <v>4734</v>
      </c>
      <c r="H23" s="219">
        <v>31.8</v>
      </c>
      <c r="I23" s="86">
        <f>IFERROR(_xll.BDH("pshd ln equity","PX_volume",A23,A23)*1,0)</f>
        <v>4734</v>
      </c>
      <c r="J23" s="203">
        <f t="shared" si="37"/>
        <v>1</v>
      </c>
      <c r="K23" s="159">
        <v>12773</v>
      </c>
      <c r="L23" s="168">
        <v>31.848400000000002</v>
      </c>
      <c r="M23" s="86">
        <f>_xll.BDH("psh na equity","PX_volume",A23,A23)</f>
        <v>23017</v>
      </c>
      <c r="N23" s="151">
        <f t="shared" si="38"/>
        <v>0.55493765477690404</v>
      </c>
      <c r="O23" s="152"/>
      <c r="S23" s="136"/>
      <c r="T23" s="145"/>
      <c r="U23" s="116"/>
      <c r="V23" s="115" t="s">
        <v>43</v>
      </c>
      <c r="W23"/>
      <c r="AA23" t="s">
        <v>42</v>
      </c>
      <c r="AD23" t="s">
        <v>42</v>
      </c>
      <c r="AF23" t="s">
        <v>42</v>
      </c>
    </row>
    <row r="24" spans="1:32">
      <c r="A24" s="150">
        <v>44720</v>
      </c>
      <c r="B24" s="214">
        <v>36938</v>
      </c>
      <c r="C24" s="160">
        <v>2520.4</v>
      </c>
      <c r="D24" s="167">
        <v>1.25501</v>
      </c>
      <c r="E24" s="86" t="e">
        <f ca="1">_xll.BDH("psh ln equity","PX_volume",A24,A24)</f>
        <v>#NAME?</v>
      </c>
      <c r="F24" s="151" t="e">
        <f t="shared" ca="1" si="36"/>
        <v>#NAME?</v>
      </c>
      <c r="G24" s="159">
        <v>4774</v>
      </c>
      <c r="H24" s="219">
        <v>31.570900000000002</v>
      </c>
      <c r="I24" s="86">
        <f ca="1">IFERROR(_xll.BDH("pshd ln equity","PX_volume",A24,A24)*1,0)</f>
        <v>0</v>
      </c>
      <c r="J24" s="203" t="e">
        <f t="shared" ca="1" si="37"/>
        <v>#DIV/0!</v>
      </c>
      <c r="K24" s="159">
        <v>11732</v>
      </c>
      <c r="L24" s="168">
        <v>31.6739</v>
      </c>
      <c r="M24" s="86" t="e">
        <f ca="1">_xll.BDH("psh na equity","PX_volume",A24,A24)</f>
        <v>#NAME?</v>
      </c>
      <c r="N24" s="151" t="e">
        <f t="shared" ca="1" si="38"/>
        <v>#NAME?</v>
      </c>
      <c r="O24" s="88"/>
      <c r="Z24" t="s">
        <v>35</v>
      </c>
      <c r="AA24" s="156" t="e">
        <f ca="1">_xll.BDP($Z24,AA$23)</f>
        <v>#NAME?</v>
      </c>
      <c r="AC24" t="s">
        <v>43</v>
      </c>
      <c r="AD24" s="156" t="e">
        <f ca="1">_xll.BDP($AC24,$AD23)</f>
        <v>#NAME?</v>
      </c>
      <c r="AE24" t="s">
        <v>66</v>
      </c>
      <c r="AF24" s="156" t="e">
        <f ca="1">_xll.BDP($AE24,$AF23)</f>
        <v>#NAME?</v>
      </c>
    </row>
    <row r="25" spans="1:32">
      <c r="A25" s="150"/>
      <c r="B25" s="214"/>
      <c r="C25" s="160"/>
      <c r="D25" s="167"/>
      <c r="E25" s="86" t="str">
        <f>_xll.BDH("psh ln equity","PX_volume",A25,A25)</f>
        <v>#N/A Mandatory parameter [STARTDATE] cannot be empty</v>
      </c>
      <c r="F25" s="151" t="e">
        <f t="shared" si="36"/>
        <v>#VALUE!</v>
      </c>
      <c r="G25" s="159"/>
      <c r="H25" s="219"/>
      <c r="I25" s="86">
        <f>IFERROR(_xll.BDH("pshd ln equity","PX_volume",A25,A25)*1,0)</f>
        <v>0</v>
      </c>
      <c r="J25" s="203" t="e">
        <f t="shared" si="37"/>
        <v>#DIV/0!</v>
      </c>
      <c r="K25" s="159"/>
      <c r="L25" s="168"/>
      <c r="M25" s="86" t="str">
        <f>_xll.BDH("psh na equity","PX_volume",A25,A25)</f>
        <v>#N/A Mandatory parameter [STARTDATE] cannot be empty</v>
      </c>
      <c r="N25" s="151" t="e">
        <f t="shared" si="38"/>
        <v>#VALUE!</v>
      </c>
      <c r="O25" s="88"/>
      <c r="S25" s="138" t="s">
        <v>47</v>
      </c>
      <c r="T25" s="146"/>
      <c r="U25" s="80"/>
      <c r="V25" s="157" t="e">
        <f ca="1">0.25*AA24</f>
        <v>#NAME?</v>
      </c>
    </row>
    <row r="26" spans="1:32">
      <c r="A26" s="150"/>
      <c r="B26" s="214"/>
      <c r="C26" s="160"/>
      <c r="D26" s="167"/>
      <c r="E26" s="86" t="str">
        <f>_xll.BDH("psh ln equity","PX_volume",A26,A26)</f>
        <v>#N/A Mandatory parameter [STARTDATE] cannot be empty</v>
      </c>
      <c r="F26" s="151" t="e">
        <f t="shared" ref="F26" si="39">B26/E26</f>
        <v>#VALUE!</v>
      </c>
      <c r="G26" s="159"/>
      <c r="H26" s="219"/>
      <c r="I26" s="86">
        <f>IFERROR(_xll.BDH("pshd ln equity","PX_volume",A26,A26)*1,0)</f>
        <v>0</v>
      </c>
      <c r="J26" s="203" t="e">
        <f t="shared" ref="J26" si="40">G26/I26</f>
        <v>#DIV/0!</v>
      </c>
      <c r="K26" s="159"/>
      <c r="L26" s="168"/>
      <c r="M26" s="86" t="str">
        <f>_xll.BDH("psh na equity","PX_volume",A26,A26)</f>
        <v>#N/A Mandatory parameter [STARTDATE] cannot be empty</v>
      </c>
      <c r="N26" s="151" t="e">
        <f t="shared" ref="N26" si="41">K26/M26</f>
        <v>#VALUE!</v>
      </c>
      <c r="O26" s="88"/>
      <c r="S26" s="139" t="s">
        <v>65</v>
      </c>
      <c r="T26" s="147"/>
      <c r="U26" s="117"/>
      <c r="V26" s="158" t="e">
        <f ca="1">0.25*AD24</f>
        <v>#NAME?</v>
      </c>
      <c r="AA26" s="156"/>
    </row>
    <row r="27" spans="1:32">
      <c r="A27" s="150"/>
      <c r="B27" s="214"/>
      <c r="C27" s="160"/>
      <c r="D27" s="167"/>
      <c r="E27" s="86" t="str">
        <f>_xll.BDH("psh ln equity","PX_volume",A27,A27)</f>
        <v>#N/A Mandatory parameter [STARTDATE] cannot be empty</v>
      </c>
      <c r="F27" s="151" t="e">
        <f t="shared" ref="F27" si="42">B27/E27</f>
        <v>#VALUE!</v>
      </c>
      <c r="G27" s="159"/>
      <c r="H27" s="219"/>
      <c r="I27" s="86">
        <f>IFERROR(_xll.BDH("pshd ln equity","PX_volume",A27,A27)*1,0)</f>
        <v>0</v>
      </c>
      <c r="J27" s="203" t="e">
        <f t="shared" ref="J27" si="43">G27/I27</f>
        <v>#DIV/0!</v>
      </c>
      <c r="K27" s="159"/>
      <c r="L27" s="168"/>
      <c r="M27" s="86" t="str">
        <f>_xll.BDH("psh na equity","PX_volume",A27,A27)</f>
        <v>#N/A Mandatory parameter [STARTDATE] cannot be empty</v>
      </c>
      <c r="N27" s="151" t="e">
        <f t="shared" ref="N27" si="44">K27/M27</f>
        <v>#VALUE!</v>
      </c>
      <c r="O27" s="88"/>
      <c r="S27" s="175" t="s">
        <v>67</v>
      </c>
      <c r="T27" s="130"/>
      <c r="U27" s="176"/>
      <c r="V27" s="177" t="e">
        <f ca="1">0.25*AF24</f>
        <v>#NAME?</v>
      </c>
    </row>
    <row r="28" spans="1:32">
      <c r="A28" s="150"/>
      <c r="B28" s="214"/>
      <c r="C28" s="160"/>
      <c r="D28" s="167"/>
      <c r="E28" s="86" t="str">
        <f>_xll.BDH("psh ln equity","PX_volume",A28,A28)</f>
        <v>#N/A Mandatory parameter [STARTDATE] cannot be empty</v>
      </c>
      <c r="F28" s="151" t="e">
        <f t="shared" ref="F28" si="45">B28/E28</f>
        <v>#VALUE!</v>
      </c>
      <c r="G28" s="159"/>
      <c r="H28" s="219"/>
      <c r="I28" s="86">
        <f>IFERROR(_xll.BDH("pshd ln equity","PX_volume",A28,A28)*1,0)</f>
        <v>0</v>
      </c>
      <c r="J28" s="203" t="e">
        <f t="shared" ref="J28" si="46">G28/I28</f>
        <v>#DIV/0!</v>
      </c>
      <c r="K28" s="159"/>
      <c r="L28" s="168"/>
      <c r="M28" s="86" t="str">
        <f>_xll.BDH("psh na equity","PX_volume",A28,A28)</f>
        <v>#N/A Mandatory parameter [STARTDATE] cannot be empty</v>
      </c>
      <c r="N28" s="151" t="e">
        <f t="shared" ref="N28" si="47">K28/M28</f>
        <v>#VALUE!</v>
      </c>
      <c r="O28" s="88"/>
      <c r="V28" t="s">
        <v>390</v>
      </c>
    </row>
    <row r="29" spans="1:32">
      <c r="A29" s="150"/>
      <c r="B29" s="214"/>
      <c r="C29" s="160"/>
      <c r="D29" s="167"/>
      <c r="E29" s="86" t="str">
        <f>_xll.BDH("psh ln equity","PX_volume",A29,A29)</f>
        <v>#N/A Mandatory parameter [STARTDATE] cannot be empty</v>
      </c>
      <c r="F29" s="151" t="e">
        <f t="shared" ref="F29" si="48">B29/E29</f>
        <v>#VALUE!</v>
      </c>
      <c r="G29" s="159"/>
      <c r="H29" s="219"/>
      <c r="I29" s="86">
        <f>IFERROR(_xll.BDH("pshd ln equity","PX_volume",A29,A29)*1,0)</f>
        <v>0</v>
      </c>
      <c r="J29" s="203" t="e">
        <f t="shared" ref="J29" si="49">G29/I29</f>
        <v>#DIV/0!</v>
      </c>
      <c r="K29" s="159"/>
      <c r="L29" s="168"/>
      <c r="M29" s="86" t="str">
        <f>_xll.BDH("psh na equity","PX_volume",A29,A29)</f>
        <v>#N/A Mandatory parameter [STARTDATE] cannot be empty</v>
      </c>
      <c r="N29" s="151" t="e">
        <f t="shared" ref="N29" si="50">K29/M29</f>
        <v>#VALUE!</v>
      </c>
      <c r="O29" s="88"/>
    </row>
    <row r="30" spans="1:32">
      <c r="A30" s="150"/>
      <c r="B30" s="214"/>
      <c r="C30" s="160"/>
      <c r="D30" s="167"/>
      <c r="E30" s="86" t="str">
        <f>_xll.BDH("psh ln equity","PX_volume",A30,A30)</f>
        <v>#N/A Mandatory parameter [STARTDATE] cannot be empty</v>
      </c>
      <c r="F30" s="151" t="e">
        <f t="shared" ref="F30" si="51">B30/E30</f>
        <v>#VALUE!</v>
      </c>
      <c r="G30" s="159"/>
      <c r="H30" s="219"/>
      <c r="I30" s="86">
        <f>IFERROR(_xll.BDH("pshd ln equity","PX_volume",A30,A30)*1,0)</f>
        <v>0</v>
      </c>
      <c r="J30" s="203" t="e">
        <f t="shared" ref="J30" si="52">G30/I30</f>
        <v>#DIV/0!</v>
      </c>
      <c r="K30" s="159"/>
      <c r="L30" s="168"/>
      <c r="M30" s="86" t="str">
        <f>_xll.BDH("psh na equity","PX_volume",A30,A30)</f>
        <v>#N/A Mandatory parameter [STARTDATE] cannot be empty</v>
      </c>
      <c r="N30" s="151" t="e">
        <f t="shared" ref="N30" si="53">K30/M30</f>
        <v>#VALUE!</v>
      </c>
      <c r="O30" s="88"/>
    </row>
    <row r="31" spans="1:32">
      <c r="A31" s="73"/>
      <c r="B31" s="214"/>
      <c r="C31" s="160"/>
      <c r="D31" s="167"/>
      <c r="E31" s="86" t="str">
        <f>_xll.BDH("psh ln equity","PX_volume",A31,A31)</f>
        <v>#N/A Mandatory parameter [STARTDATE] cannot be empty</v>
      </c>
      <c r="F31" s="151" t="e">
        <f t="shared" ref="F31" si="54">B31/E31</f>
        <v>#VALUE!</v>
      </c>
      <c r="G31" s="159"/>
      <c r="H31" s="219"/>
      <c r="I31" s="86">
        <f>IFERROR(_xll.BDH("pshd ln equity","PX_volume",A31,A31)*1,0)</f>
        <v>0</v>
      </c>
      <c r="J31" s="203" t="e">
        <f t="shared" ref="J31" si="55">G31/I31</f>
        <v>#DIV/0!</v>
      </c>
      <c r="K31" s="159"/>
      <c r="L31" s="168"/>
      <c r="M31" s="86" t="str">
        <f>_xll.BDH("psh na equity","PX_volume",A31,A31)</f>
        <v>#N/A Mandatory parameter [STARTDATE] cannot be empty</v>
      </c>
      <c r="N31" s="151" t="e">
        <f t="shared" ref="N31" si="56">K31/M31</f>
        <v>#VALUE!</v>
      </c>
      <c r="O31" s="88"/>
    </row>
    <row r="32" spans="1:32">
      <c r="A32" s="73"/>
      <c r="B32" s="214"/>
      <c r="C32" s="160"/>
      <c r="D32" s="167"/>
      <c r="E32" s="86" t="str">
        <f>_xll.BDH("psh ln equity","PX_volume",A32,A32)</f>
        <v>#N/A Mandatory parameter [STARTDATE] cannot be empty</v>
      </c>
      <c r="F32" s="151" t="e">
        <f t="shared" ref="F32" si="57">B32/E32</f>
        <v>#VALUE!</v>
      </c>
      <c r="G32" s="159"/>
      <c r="H32" s="219"/>
      <c r="I32" s="86">
        <f>IFERROR(_xll.BDH("pshd ln equity","PX_volume",A32,A32)*1,0)</f>
        <v>0</v>
      </c>
      <c r="J32" s="203" t="e">
        <f t="shared" ref="J32" si="58">G32/I32</f>
        <v>#DIV/0!</v>
      </c>
      <c r="K32" s="159"/>
      <c r="L32" s="168"/>
      <c r="M32" s="86" t="str">
        <f>_xll.BDH("psh na equity","PX_volume",A32,A32)</f>
        <v>#N/A Mandatory parameter [STARTDATE] cannot be empty</v>
      </c>
      <c r="N32" s="151" t="e">
        <f t="shared" ref="N32" si="59">K32/M32</f>
        <v>#VALUE!</v>
      </c>
      <c r="O32" s="88"/>
    </row>
    <row r="33" spans="1:15">
      <c r="A33" s="73"/>
      <c r="B33" s="214"/>
      <c r="C33" s="160"/>
      <c r="D33" s="167"/>
      <c r="E33" s="86" t="str">
        <f>_xll.BDH("psh ln equity","PX_volume",A33,A33)</f>
        <v>#N/A Mandatory parameter [STARTDATE] cannot be empty</v>
      </c>
      <c r="F33" s="151" t="e">
        <f t="shared" ref="F33" si="60">B33/E33</f>
        <v>#VALUE!</v>
      </c>
      <c r="G33" s="159"/>
      <c r="H33" s="219"/>
      <c r="I33" s="86">
        <f>IFERROR(_xll.BDH("pshd ln equity","PX_volume",A33,A33)*1,0)</f>
        <v>0</v>
      </c>
      <c r="J33" s="203" t="e">
        <f t="shared" ref="J33" si="61">G33/I33</f>
        <v>#DIV/0!</v>
      </c>
      <c r="K33" s="159"/>
      <c r="L33" s="168"/>
      <c r="M33" s="86" t="str">
        <f>_xll.BDH("psh na equity","PX_volume",A33,A33)</f>
        <v>#N/A Mandatory parameter [STARTDATE] cannot be empty</v>
      </c>
      <c r="N33" s="151" t="e">
        <f t="shared" ref="N33" si="62">K33/M33</f>
        <v>#VALUE!</v>
      </c>
      <c r="O33" s="88"/>
    </row>
    <row r="34" spans="1:15">
      <c r="A34" s="73"/>
      <c r="B34" s="214"/>
      <c r="C34" s="160"/>
      <c r="D34" s="167"/>
      <c r="E34" s="86" t="str">
        <f>_xll.BDH("psh ln equity","PX_volume",A34,A34)</f>
        <v>#N/A Mandatory parameter [STARTDATE] cannot be empty</v>
      </c>
      <c r="F34" s="151" t="e">
        <f t="shared" ref="F34" si="63">B34/E34</f>
        <v>#VALUE!</v>
      </c>
      <c r="G34" s="159"/>
      <c r="H34" s="219"/>
      <c r="I34" s="86">
        <f>IFERROR(_xll.BDH("pshd ln equity","PX_volume",A34,A34)*1,0)</f>
        <v>0</v>
      </c>
      <c r="J34" s="203" t="e">
        <f t="shared" ref="J34" si="64">G34/I34</f>
        <v>#DIV/0!</v>
      </c>
      <c r="K34" s="159"/>
      <c r="L34" s="207"/>
      <c r="M34" s="86" t="str">
        <f>_xll.BDH("psh na equity","PX_volume",A34,A34)</f>
        <v>#N/A Mandatory parameter [STARTDATE] cannot be empty</v>
      </c>
      <c r="N34" s="151" t="e">
        <f t="shared" ref="N34" si="65">K34/M34</f>
        <v>#VALUE!</v>
      </c>
      <c r="O34" s="88"/>
    </row>
    <row r="35" spans="1:15">
      <c r="A35" s="73"/>
      <c r="B35" s="214"/>
      <c r="C35" s="160"/>
      <c r="D35" s="167"/>
      <c r="E35" s="86" t="str">
        <f>_xll.BDH("psh ln equity","PX_volume",A35,A35)</f>
        <v>#N/A Mandatory parameter [STARTDATE] cannot be empty</v>
      </c>
      <c r="F35" s="151" t="e">
        <f t="shared" ref="F35" si="66">B35/E35</f>
        <v>#VALUE!</v>
      </c>
      <c r="G35" s="159"/>
      <c r="H35" s="219"/>
      <c r="I35" s="86">
        <f>IFERROR(_xll.BDH("pshd ln equity","PX_volume",A35,A35)*1,0)</f>
        <v>0</v>
      </c>
      <c r="J35" s="203" t="e">
        <f t="shared" ref="J35" si="67">G35/I35</f>
        <v>#DIV/0!</v>
      </c>
      <c r="K35" s="159"/>
      <c r="L35" s="207"/>
      <c r="M35" s="86" t="str">
        <f>_xll.BDH("psh na equity","PX_volume",A35,A35)</f>
        <v>#N/A Mandatory parameter [STARTDATE] cannot be empty</v>
      </c>
      <c r="N35" s="151" t="e">
        <f t="shared" ref="N35" si="68">K35/M35</f>
        <v>#VALUE!</v>
      </c>
      <c r="O35" s="88"/>
    </row>
    <row r="36" spans="1:15">
      <c r="A36" s="73"/>
      <c r="B36" s="214"/>
      <c r="C36" s="160"/>
      <c r="D36" s="167"/>
      <c r="E36" s="86" t="str">
        <f>_xll.BDH("psh ln equity","PX_volume",A36,A36)</f>
        <v>#N/A Mandatory parameter [STARTDATE] cannot be empty</v>
      </c>
      <c r="F36" s="151" t="e">
        <f t="shared" ref="F36" si="69">B36/E36</f>
        <v>#VALUE!</v>
      </c>
      <c r="G36" s="159"/>
      <c r="H36" s="219"/>
      <c r="I36" s="86">
        <f>IFERROR(_xll.BDH("pshd ln equity","PX_volume",A36,A36)*1,0)</f>
        <v>0</v>
      </c>
      <c r="J36" s="203" t="e">
        <f t="shared" ref="J36" si="70">G36/I36</f>
        <v>#DIV/0!</v>
      </c>
      <c r="K36" s="159"/>
      <c r="L36" s="207"/>
      <c r="M36" s="86" t="str">
        <f>_xll.BDH("psh na equity","PX_volume",A36,A36)</f>
        <v>#N/A Mandatory parameter [STARTDATE] cannot be empty</v>
      </c>
      <c r="N36" s="151" t="e">
        <f t="shared" ref="N36" si="71">K36/M36</f>
        <v>#VALUE!</v>
      </c>
      <c r="O36" s="88"/>
    </row>
    <row r="37" spans="1:15">
      <c r="A37" s="73"/>
      <c r="B37" s="214"/>
      <c r="C37" s="160"/>
      <c r="D37" s="167"/>
      <c r="E37" s="86" t="str">
        <f>_xll.BDH("psh ln equity","PX_volume",A37,A37)</f>
        <v>#N/A Mandatory parameter [STARTDATE] cannot be empty</v>
      </c>
      <c r="F37" s="151" t="e">
        <f t="shared" ref="F37" si="72">B37/E37</f>
        <v>#VALUE!</v>
      </c>
      <c r="G37" s="159"/>
      <c r="H37" s="219"/>
      <c r="I37" s="86">
        <f>IFERROR(_xll.BDH("pshd ln equity","PX_volume",A37,A37)*1,0)</f>
        <v>0</v>
      </c>
      <c r="J37" s="203" t="e">
        <f t="shared" ref="J37" si="73">G37/I37</f>
        <v>#DIV/0!</v>
      </c>
      <c r="K37" s="159"/>
      <c r="L37" s="207"/>
      <c r="M37" s="86" t="str">
        <f>_xll.BDH("psh na equity","PX_volume",A37,A37)</f>
        <v>#N/A Mandatory parameter [STARTDATE] cannot be empty</v>
      </c>
      <c r="N37" s="151" t="e">
        <f t="shared" ref="N37" si="74">K37/M37</f>
        <v>#VALUE!</v>
      </c>
      <c r="O37" s="88"/>
    </row>
    <row r="38" spans="1:15">
      <c r="A38" s="73"/>
      <c r="B38" s="214"/>
      <c r="C38" s="160"/>
      <c r="D38" s="167"/>
      <c r="E38" s="86" t="str">
        <f>_xll.BDH("psh ln equity","PX_volume",A38,A38)</f>
        <v>#N/A Mandatory parameter [STARTDATE] cannot be empty</v>
      </c>
      <c r="F38" s="151" t="e">
        <f t="shared" ref="F38" si="75">B38/E38</f>
        <v>#VALUE!</v>
      </c>
      <c r="G38" s="159"/>
      <c r="H38" s="219"/>
      <c r="I38" s="86">
        <f>IFERROR(_xll.BDH("pshd ln equity","PX_volume",A38,A38)*1,0)</f>
        <v>0</v>
      </c>
      <c r="J38" s="203" t="e">
        <f t="shared" ref="J38" si="76">G38/I38</f>
        <v>#DIV/0!</v>
      </c>
      <c r="K38" s="159"/>
      <c r="L38" s="207"/>
      <c r="M38" s="86" t="str">
        <f>_xll.BDH("psh na equity","PX_volume",A38,A38)</f>
        <v>#N/A Mandatory parameter [STARTDATE] cannot be empty</v>
      </c>
      <c r="N38" s="151" t="e">
        <f t="shared" ref="N38" si="77">K38/M38</f>
        <v>#VALUE!</v>
      </c>
      <c r="O38" s="88"/>
    </row>
    <row r="39" spans="1:15">
      <c r="A39" s="73"/>
      <c r="B39" s="214"/>
      <c r="C39" s="160"/>
      <c r="D39" s="167"/>
      <c r="E39" s="86" t="str">
        <f>_xll.BDH("psh ln equity","PX_volume",A39,A39)</f>
        <v>#N/A Mandatory parameter [STARTDATE] cannot be empty</v>
      </c>
      <c r="F39" s="151" t="e">
        <f t="shared" ref="F39" si="78">B39/E39</f>
        <v>#VALUE!</v>
      </c>
      <c r="G39" s="159"/>
      <c r="H39" s="219"/>
      <c r="I39" s="86">
        <f>IFERROR(_xll.BDH("pshd ln equity","PX_volume",A39,A39)*1,0)</f>
        <v>0</v>
      </c>
      <c r="J39" s="203" t="e">
        <f t="shared" ref="J39" si="79">G39/I39</f>
        <v>#DIV/0!</v>
      </c>
      <c r="K39" s="159"/>
      <c r="L39" s="207"/>
      <c r="M39" s="86" t="str">
        <f>_xll.BDH("psh na equity","PX_volume",A39,A39)</f>
        <v>#N/A Mandatory parameter [STARTDATE] cannot be empty</v>
      </c>
      <c r="N39" s="151" t="e">
        <f t="shared" ref="N39" si="80">K39/M39</f>
        <v>#VALUE!</v>
      </c>
      <c r="O39" s="88"/>
    </row>
    <row r="40" spans="1:15">
      <c r="A40" s="73"/>
      <c r="B40" s="214"/>
      <c r="C40" s="160"/>
      <c r="D40" s="167"/>
      <c r="E40" s="86" t="str">
        <f>_xll.BDH("psh ln equity","PX_volume",A40,A40)</f>
        <v>#N/A Mandatory parameter [STARTDATE] cannot be empty</v>
      </c>
      <c r="F40" s="151" t="e">
        <f t="shared" ref="F40" si="81">B40/E40</f>
        <v>#VALUE!</v>
      </c>
      <c r="G40" s="159"/>
      <c r="H40" s="219"/>
      <c r="I40" s="86">
        <f>IFERROR(_xll.BDH("pshd ln equity","PX_volume",A40,A40)*1,0)</f>
        <v>0</v>
      </c>
      <c r="J40" s="203" t="e">
        <f t="shared" ref="J40" si="82">G40/I40</f>
        <v>#DIV/0!</v>
      </c>
      <c r="K40" s="159"/>
      <c r="L40" s="207"/>
      <c r="M40" s="86" t="str">
        <f>_xll.BDH("psh na equity","PX_volume",A40,A40)</f>
        <v>#N/A Mandatory parameter [STARTDATE] cannot be empty</v>
      </c>
      <c r="N40" s="151" t="e">
        <f t="shared" ref="N40" si="83">K40/M40</f>
        <v>#VALUE!</v>
      </c>
      <c r="O40" s="88"/>
    </row>
    <row r="41" spans="1:15">
      <c r="A41" s="73"/>
      <c r="B41" s="214"/>
      <c r="C41" s="160"/>
      <c r="D41" s="167"/>
      <c r="E41" s="86" t="str">
        <f>_xll.BDH("psh ln equity","PX_volume",A41,A41)</f>
        <v>#N/A Mandatory parameter [STARTDATE] cannot be empty</v>
      </c>
      <c r="F41" s="151" t="e">
        <f t="shared" ref="F41" si="84">B41/E41</f>
        <v>#VALUE!</v>
      </c>
      <c r="G41" s="159"/>
      <c r="H41" s="219"/>
      <c r="I41" s="86">
        <f>IFERROR(_xll.BDH("pshd ln equity","PX_volume",A41,A41)*1,0)</f>
        <v>0</v>
      </c>
      <c r="J41" s="203" t="e">
        <f t="shared" ref="J41" si="85">G41/I41</f>
        <v>#DIV/0!</v>
      </c>
      <c r="K41" s="159"/>
      <c r="L41" s="207"/>
      <c r="M41" s="86" t="str">
        <f>_xll.BDH("psh na equity","PX_volume",A41,A41)</f>
        <v>#N/A Mandatory parameter [STARTDATE] cannot be empty</v>
      </c>
      <c r="N41" s="151" t="e">
        <f t="shared" ref="N41" si="86">K41/M41</f>
        <v>#VALUE!</v>
      </c>
      <c r="O41" s="88"/>
    </row>
    <row r="42" spans="1:15">
      <c r="A42" s="73"/>
      <c r="B42" s="214"/>
      <c r="C42" s="160"/>
      <c r="D42" s="167"/>
      <c r="E42" s="86" t="str">
        <f>_xll.BDH("psh ln equity","PX_volume",A42,A42)</f>
        <v>#N/A Mandatory parameter [STARTDATE] cannot be empty</v>
      </c>
      <c r="F42" s="151" t="e">
        <f t="shared" ref="F42" si="87">B42/E42</f>
        <v>#VALUE!</v>
      </c>
      <c r="G42" s="159"/>
      <c r="H42" s="219"/>
      <c r="I42" s="86">
        <f>IFERROR(_xll.BDH("pshd ln equity","PX_volume",A42,A42)*1,0)</f>
        <v>0</v>
      </c>
      <c r="J42" s="203" t="e">
        <f t="shared" ref="J42" si="88">G42/I42</f>
        <v>#DIV/0!</v>
      </c>
      <c r="K42" s="159"/>
      <c r="L42" s="207"/>
      <c r="M42" s="86" t="str">
        <f>_xll.BDH("psh na equity","PX_volume",A42,A42)</f>
        <v>#N/A Mandatory parameter [STARTDATE] cannot be empty</v>
      </c>
      <c r="N42" s="151" t="e">
        <f t="shared" ref="N42" si="89">K42/M42</f>
        <v>#VALUE!</v>
      </c>
      <c r="O42" s="88"/>
    </row>
    <row r="43" spans="1:15">
      <c r="A43" s="73"/>
      <c r="B43" s="214"/>
      <c r="C43" s="160"/>
      <c r="D43" s="167"/>
      <c r="E43" s="86" t="str">
        <f>_xll.BDH("psh ln equity","PX_volume",A43,A43)</f>
        <v>#N/A Mandatory parameter [STARTDATE] cannot be empty</v>
      </c>
      <c r="F43" s="151" t="e">
        <f t="shared" ref="F43" si="90">B43/E43</f>
        <v>#VALUE!</v>
      </c>
      <c r="G43" s="159"/>
      <c r="H43" s="219"/>
      <c r="I43" s="86">
        <f>IFERROR(_xll.BDH("pshd ln equity","PX_volume",A43,A43)*1,0)</f>
        <v>0</v>
      </c>
      <c r="J43" s="203" t="e">
        <f t="shared" ref="J43" si="91">G43/I43</f>
        <v>#DIV/0!</v>
      </c>
      <c r="K43" s="159"/>
      <c r="L43" s="219"/>
      <c r="M43" s="86" t="str">
        <f>_xll.BDH("psh na equity","PX_volume",A43,A43)</f>
        <v>#N/A Mandatory parameter [STARTDATE] cannot be empty</v>
      </c>
      <c r="N43" s="151" t="e">
        <f t="shared" ref="N43:N44" si="92">K43/M43</f>
        <v>#VALUE!</v>
      </c>
      <c r="O43" s="88"/>
    </row>
    <row r="44" spans="1:15">
      <c r="A44" s="73"/>
      <c r="B44" s="214"/>
      <c r="C44" s="160"/>
      <c r="D44" s="167"/>
      <c r="E44" s="86" t="str">
        <f>_xll.BDH("psh ln equity","PX_volume",A44,A44)</f>
        <v>#N/A Mandatory parameter [STARTDATE] cannot be empty</v>
      </c>
      <c r="F44" s="151" t="e">
        <f t="shared" ref="F44:F46" si="93">B44/E44</f>
        <v>#VALUE!</v>
      </c>
      <c r="G44" s="159"/>
      <c r="H44" s="219"/>
      <c r="I44" s="86">
        <f>IFERROR(_xll.BDH("pshd ln equity","PX_volume",A44,A44)*1,0)</f>
        <v>0</v>
      </c>
      <c r="J44" s="203" t="e">
        <f t="shared" ref="J44:J46" si="94">G44/I44</f>
        <v>#DIV/0!</v>
      </c>
      <c r="K44" s="159"/>
      <c r="L44" s="219"/>
      <c r="M44" s="86" t="str">
        <f>_xll.BDH("psh na equity","PX_volume",A44,A44)</f>
        <v>#N/A Mandatory parameter [STARTDATE] cannot be empty</v>
      </c>
      <c r="N44" s="151" t="e">
        <f t="shared" si="92"/>
        <v>#VALUE!</v>
      </c>
      <c r="O44" s="88"/>
    </row>
    <row r="45" spans="1:15">
      <c r="A45" s="73"/>
      <c r="B45" s="214"/>
      <c r="C45" s="160"/>
      <c r="D45" s="167"/>
      <c r="E45" s="86" t="str">
        <f>_xll.BDH("psh ln equity","PX_volume",A45,A45)</f>
        <v>#N/A Mandatory parameter [STARTDATE] cannot be empty</v>
      </c>
      <c r="F45" s="151" t="e">
        <f t="shared" si="93"/>
        <v>#VALUE!</v>
      </c>
      <c r="G45" s="159"/>
      <c r="H45" s="219"/>
      <c r="I45" s="86">
        <f>IFERROR(_xll.BDH("pshd ln equity","PX_volume",A45,A45)*1,0)</f>
        <v>0</v>
      </c>
      <c r="J45" s="203" t="e">
        <f t="shared" si="94"/>
        <v>#DIV/0!</v>
      </c>
      <c r="K45" s="159"/>
      <c r="L45" s="219"/>
      <c r="M45" s="86" t="str">
        <f>_xll.BDH("psh na equity","PX_volume",A45,A45)</f>
        <v>#N/A Mandatory parameter [STARTDATE] cannot be empty</v>
      </c>
      <c r="N45" s="151" t="e">
        <f t="shared" ref="N45:N46" si="95">K45/M45</f>
        <v>#VALUE!</v>
      </c>
      <c r="O45" s="88"/>
    </row>
    <row r="46" spans="1:15">
      <c r="A46" s="73"/>
      <c r="B46" s="214"/>
      <c r="C46" s="160"/>
      <c r="D46" s="167"/>
      <c r="E46" s="86" t="str">
        <f>_xll.BDH("psh ln equity","PX_volume",A46,A46)</f>
        <v>#N/A Mandatory parameter [STARTDATE] cannot be empty</v>
      </c>
      <c r="F46" s="151" t="e">
        <f t="shared" si="93"/>
        <v>#VALUE!</v>
      </c>
      <c r="G46" s="159"/>
      <c r="H46" s="219"/>
      <c r="I46" s="86">
        <f>IFERROR(_xll.BDH("pshd ln equity","PX_volume",A46,A46)*1,0)</f>
        <v>0</v>
      </c>
      <c r="J46" s="203" t="e">
        <f t="shared" si="94"/>
        <v>#DIV/0!</v>
      </c>
      <c r="K46" s="159"/>
      <c r="L46" s="219"/>
      <c r="M46" s="86" t="str">
        <f>_xll.BDH("psh na equity","PX_volume",A46,A46)</f>
        <v>#N/A Mandatory parameter [STARTDATE] cannot be empty</v>
      </c>
      <c r="N46" s="151" t="e">
        <f t="shared" si="95"/>
        <v>#VALUE!</v>
      </c>
      <c r="O46" s="88"/>
    </row>
    <row r="47" spans="1:15">
      <c r="A47" s="73"/>
      <c r="B47" s="214"/>
      <c r="C47" s="160"/>
      <c r="D47" s="167"/>
      <c r="E47" s="86" t="str">
        <f>_xll.BDH("psh ln equity","PX_volume",A47,A47)</f>
        <v>#N/A Mandatory parameter [STARTDATE] cannot be empty</v>
      </c>
      <c r="F47" s="151" t="e">
        <f t="shared" ref="F47" si="96">B47/E47</f>
        <v>#VALUE!</v>
      </c>
      <c r="G47" s="159"/>
      <c r="H47" s="219"/>
      <c r="I47" s="86">
        <f>IFERROR(_xll.BDH("pshd ln equity","PX_volume",A47,A47)*1,0)</f>
        <v>0</v>
      </c>
      <c r="J47" s="203" t="e">
        <f t="shared" ref="J47" si="97">G47/I47</f>
        <v>#DIV/0!</v>
      </c>
      <c r="K47" s="159"/>
      <c r="L47" s="219"/>
      <c r="M47" s="86" t="str">
        <f>_xll.BDH("psh na equity","PX_volume",A47,A47)</f>
        <v>#N/A Mandatory parameter [STARTDATE] cannot be empty</v>
      </c>
      <c r="N47" s="151" t="e">
        <f t="shared" ref="N47" si="98">K47/M47</f>
        <v>#VALUE!</v>
      </c>
      <c r="O47" s="88"/>
    </row>
    <row r="48" spans="1:15">
      <c r="A48" s="73"/>
      <c r="B48" s="214"/>
      <c r="C48" s="160"/>
      <c r="D48" s="167"/>
      <c r="E48" s="86"/>
      <c r="F48" s="151"/>
      <c r="G48" s="159"/>
      <c r="H48" s="219"/>
      <c r="I48" s="86"/>
      <c r="J48" s="203"/>
      <c r="K48" s="159"/>
      <c r="L48" s="207"/>
      <c r="M48" s="86"/>
      <c r="N48" s="151"/>
      <c r="O48" s="88"/>
    </row>
    <row r="49" spans="1:15">
      <c r="A49" s="73"/>
      <c r="B49" s="214"/>
      <c r="C49" s="160"/>
      <c r="D49" s="167"/>
      <c r="E49" s="86"/>
      <c r="F49" s="151"/>
      <c r="G49" s="159"/>
      <c r="H49" s="219"/>
      <c r="I49" s="86"/>
      <c r="J49" s="203"/>
      <c r="K49" s="159"/>
      <c r="L49" s="207"/>
      <c r="M49" s="86"/>
      <c r="N49" s="151"/>
      <c r="O49" s="88"/>
    </row>
    <row r="50" spans="1:15">
      <c r="A50" s="73"/>
      <c r="B50" s="214"/>
      <c r="C50" s="160"/>
      <c r="D50" s="167"/>
      <c r="E50" s="86"/>
      <c r="F50" s="151"/>
      <c r="G50" s="159"/>
      <c r="H50" s="219"/>
      <c r="I50" s="86"/>
      <c r="J50" s="203"/>
      <c r="K50" s="159"/>
      <c r="L50" s="207"/>
      <c r="M50" s="86"/>
      <c r="N50" s="151"/>
      <c r="O50" s="88"/>
    </row>
    <row r="51" spans="1:15">
      <c r="A51" s="73"/>
      <c r="B51" s="214"/>
      <c r="C51" s="160"/>
      <c r="D51" s="167"/>
      <c r="E51" s="86"/>
      <c r="F51" s="151"/>
      <c r="G51" s="159"/>
      <c r="H51" s="219"/>
      <c r="I51" s="86"/>
      <c r="J51" s="203"/>
      <c r="K51" s="159"/>
      <c r="L51" s="207"/>
      <c r="M51" s="86"/>
      <c r="N51" s="151"/>
      <c r="O51" s="88"/>
    </row>
    <row r="52" spans="1:15">
      <c r="A52" s="73"/>
      <c r="B52" s="214"/>
      <c r="C52" s="160"/>
      <c r="D52" s="167"/>
      <c r="E52" s="86"/>
      <c r="F52" s="151"/>
      <c r="G52" s="159"/>
      <c r="H52" s="219"/>
      <c r="I52" s="86"/>
      <c r="J52" s="203"/>
      <c r="K52" s="159"/>
      <c r="L52" s="207"/>
      <c r="M52" s="86"/>
      <c r="N52" s="151"/>
      <c r="O52" s="88"/>
    </row>
    <row r="53" spans="1:15">
      <c r="A53" s="73"/>
      <c r="B53" s="214"/>
      <c r="C53" s="160"/>
      <c r="D53" s="167"/>
      <c r="E53" s="86"/>
      <c r="F53" s="151"/>
      <c r="G53" s="159"/>
      <c r="H53" s="219"/>
      <c r="I53" s="86"/>
      <c r="J53" s="203"/>
      <c r="K53" s="159"/>
      <c r="L53" s="207"/>
      <c r="M53" s="86"/>
      <c r="N53" s="151"/>
      <c r="O53" s="88"/>
    </row>
    <row r="54" spans="1:15">
      <c r="A54" s="73"/>
      <c r="B54" s="214"/>
      <c r="C54" s="160"/>
      <c r="D54" s="167"/>
      <c r="E54" s="86"/>
      <c r="F54" s="151"/>
      <c r="G54" s="159"/>
      <c r="H54" s="219"/>
      <c r="I54" s="86"/>
      <c r="J54" s="203"/>
      <c r="K54" s="159"/>
      <c r="L54" s="207"/>
      <c r="M54" s="86"/>
      <c r="N54" s="151"/>
      <c r="O54" s="88"/>
    </row>
    <row r="55" spans="1:15">
      <c r="A55" s="73"/>
      <c r="B55" s="214"/>
      <c r="C55" s="160"/>
      <c r="D55" s="167"/>
      <c r="E55" s="86"/>
      <c r="F55" s="151"/>
      <c r="G55" s="159"/>
      <c r="H55" s="219"/>
      <c r="I55" s="86"/>
      <c r="J55" s="203"/>
      <c r="K55" s="159"/>
      <c r="L55" s="207"/>
      <c r="M55" s="86"/>
      <c r="N55" s="151"/>
      <c r="O55" s="88"/>
    </row>
    <row r="56" spans="1:15">
      <c r="A56" s="73"/>
      <c r="B56" s="214"/>
      <c r="C56" s="160"/>
      <c r="D56" s="167"/>
      <c r="E56" s="86"/>
      <c r="F56" s="151"/>
      <c r="G56" s="159"/>
      <c r="H56" s="219"/>
      <c r="I56" s="86"/>
      <c r="J56" s="203"/>
      <c r="K56" s="159"/>
      <c r="L56" s="207"/>
      <c r="M56" s="86"/>
      <c r="N56" s="151"/>
      <c r="O56" s="88"/>
    </row>
    <row r="57" spans="1:15">
      <c r="A57" s="73"/>
      <c r="B57" s="214"/>
      <c r="C57" s="160"/>
      <c r="D57" s="167"/>
      <c r="E57" s="86"/>
      <c r="F57" s="151"/>
      <c r="G57" s="159"/>
      <c r="H57" s="219"/>
      <c r="I57" s="86"/>
      <c r="J57" s="203"/>
      <c r="K57" s="159"/>
      <c r="L57" s="207"/>
      <c r="M57" s="86"/>
      <c r="N57" s="151"/>
      <c r="O57" s="88"/>
    </row>
    <row r="58" spans="1:15">
      <c r="A58" s="73"/>
      <c r="B58" s="214"/>
      <c r="C58" s="160"/>
      <c r="D58" s="167"/>
      <c r="E58" s="86"/>
      <c r="F58" s="151"/>
      <c r="G58" s="159"/>
      <c r="H58" s="219"/>
      <c r="I58" s="86"/>
      <c r="J58" s="203"/>
      <c r="K58" s="159"/>
      <c r="L58" s="207"/>
      <c r="M58" s="86"/>
      <c r="N58" s="151"/>
      <c r="O58" s="88"/>
    </row>
    <row r="59" spans="1:15">
      <c r="A59" s="73"/>
      <c r="B59" s="214"/>
      <c r="C59" s="160"/>
      <c r="D59" s="167"/>
      <c r="E59" s="86"/>
      <c r="F59" s="151"/>
      <c r="G59" s="159"/>
      <c r="H59" s="219"/>
      <c r="I59" s="86"/>
      <c r="J59" s="203"/>
      <c r="K59" s="159"/>
      <c r="L59" s="207"/>
      <c r="M59" s="86"/>
      <c r="N59" s="151"/>
      <c r="O59" s="88"/>
    </row>
    <row r="60" spans="1:15">
      <c r="A60" s="73"/>
      <c r="B60" s="214"/>
      <c r="C60" s="160"/>
      <c r="D60" s="167"/>
      <c r="E60" s="86"/>
      <c r="F60" s="151"/>
      <c r="G60" s="159"/>
      <c r="H60" s="219"/>
      <c r="I60" s="86"/>
      <c r="J60" s="203"/>
      <c r="K60" s="159"/>
      <c r="L60" s="207"/>
      <c r="M60" s="86"/>
      <c r="N60" s="151"/>
      <c r="O60" s="88"/>
    </row>
    <row r="61" spans="1:15">
      <c r="A61" s="73"/>
      <c r="B61" s="214"/>
      <c r="C61" s="160"/>
      <c r="D61" s="167"/>
      <c r="E61" s="86"/>
      <c r="F61" s="151"/>
      <c r="G61" s="159"/>
      <c r="H61" s="219"/>
      <c r="I61" s="86"/>
      <c r="J61" s="203"/>
      <c r="K61" s="159"/>
      <c r="L61" s="207"/>
      <c r="M61" s="86"/>
      <c r="N61" s="151"/>
      <c r="O61" s="88"/>
    </row>
    <row r="62" spans="1:15">
      <c r="A62" s="73"/>
      <c r="B62" s="214"/>
      <c r="C62" s="160"/>
      <c r="D62" s="167"/>
      <c r="E62" s="86"/>
      <c r="F62" s="151"/>
      <c r="G62" s="159"/>
      <c r="H62" s="219"/>
      <c r="I62" s="86"/>
      <c r="J62" s="203"/>
      <c r="K62" s="159"/>
      <c r="L62" s="207"/>
      <c r="M62" s="86"/>
      <c r="N62" s="151"/>
      <c r="O62" s="88"/>
    </row>
    <row r="63" spans="1:15">
      <c r="A63" s="73"/>
      <c r="B63" s="214"/>
      <c r="C63" s="160"/>
      <c r="D63" s="167"/>
      <c r="E63" s="86"/>
      <c r="F63" s="151"/>
      <c r="G63" s="159"/>
      <c r="H63" s="219"/>
      <c r="I63" s="86"/>
      <c r="J63" s="203"/>
      <c r="K63" s="159"/>
      <c r="L63" s="207"/>
      <c r="M63" s="86"/>
      <c r="N63" s="151"/>
      <c r="O63" s="88"/>
    </row>
    <row r="64" spans="1:15">
      <c r="A64" s="73"/>
      <c r="B64" s="214"/>
      <c r="C64" s="160"/>
      <c r="D64" s="167"/>
      <c r="E64" s="86"/>
      <c r="F64" s="151"/>
      <c r="G64" s="159"/>
      <c r="H64" s="219"/>
      <c r="I64" s="86"/>
      <c r="J64" s="203"/>
      <c r="K64" s="159"/>
      <c r="L64" s="207"/>
      <c r="M64" s="86"/>
      <c r="N64" s="151"/>
      <c r="O64" s="88"/>
    </row>
    <row r="65" spans="1:15">
      <c r="A65" s="73"/>
      <c r="B65" s="214"/>
      <c r="C65" s="160"/>
      <c r="D65" s="167"/>
      <c r="E65" s="86"/>
      <c r="F65" s="151"/>
      <c r="G65" s="159"/>
      <c r="H65" s="219"/>
      <c r="I65" s="86"/>
      <c r="J65" s="203"/>
      <c r="K65" s="159"/>
      <c r="L65" s="207"/>
      <c r="M65" s="86"/>
      <c r="N65" s="151"/>
      <c r="O65" s="88"/>
    </row>
    <row r="66" spans="1:15">
      <c r="A66" s="73"/>
      <c r="B66" s="214"/>
      <c r="C66" s="160"/>
      <c r="D66" s="167"/>
      <c r="E66" s="86"/>
      <c r="F66" s="151"/>
      <c r="G66" s="159"/>
      <c r="H66" s="219"/>
      <c r="I66" s="86"/>
      <c r="J66" s="203"/>
      <c r="K66" s="159"/>
      <c r="L66" s="207"/>
      <c r="M66" s="86"/>
      <c r="N66" s="151"/>
      <c r="O66" s="88"/>
    </row>
    <row r="67" spans="1:15">
      <c r="A67" s="73"/>
      <c r="B67" s="214"/>
      <c r="C67" s="160"/>
      <c r="D67" s="167"/>
      <c r="E67" s="86"/>
      <c r="F67" s="151"/>
      <c r="G67" s="159"/>
      <c r="H67" s="219"/>
      <c r="I67" s="86"/>
      <c r="J67" s="203"/>
      <c r="K67" s="159"/>
      <c r="L67" s="207"/>
      <c r="M67" s="86"/>
      <c r="N67" s="151"/>
      <c r="O67" s="88"/>
    </row>
    <row r="68" spans="1:15">
      <c r="A68" s="73"/>
      <c r="B68" s="214"/>
      <c r="C68" s="160"/>
      <c r="D68" s="167"/>
      <c r="E68" s="86"/>
      <c r="F68" s="151"/>
      <c r="G68" s="159"/>
      <c r="H68" s="219"/>
      <c r="I68" s="86"/>
      <c r="J68" s="203"/>
      <c r="K68" s="159"/>
      <c r="L68" s="207"/>
      <c r="M68" s="86"/>
      <c r="N68" s="151"/>
      <c r="O68" s="88"/>
    </row>
    <row r="69" spans="1:15">
      <c r="A69" s="73"/>
      <c r="B69" s="214"/>
      <c r="C69" s="160"/>
      <c r="D69" s="167"/>
      <c r="E69" s="86"/>
      <c r="F69" s="151"/>
      <c r="G69" s="159"/>
      <c r="H69" s="219"/>
      <c r="I69" s="86"/>
      <c r="J69" s="203"/>
      <c r="K69" s="159"/>
      <c r="L69" s="207"/>
      <c r="M69" s="86"/>
      <c r="N69" s="151"/>
      <c r="O69" s="88"/>
    </row>
    <row r="70" spans="1:15">
      <c r="A70" s="73"/>
      <c r="B70" s="214"/>
      <c r="C70" s="160"/>
      <c r="D70" s="167"/>
      <c r="E70" s="86"/>
      <c r="F70" s="151"/>
      <c r="G70" s="159"/>
      <c r="H70" s="219"/>
      <c r="I70" s="86"/>
      <c r="J70" s="203"/>
      <c r="K70" s="159"/>
      <c r="L70" s="207"/>
      <c r="M70" s="86"/>
      <c r="N70" s="151"/>
      <c r="O70" s="88"/>
    </row>
    <row r="71" spans="1:15">
      <c r="A71" s="73"/>
      <c r="B71" s="214"/>
      <c r="C71" s="160"/>
      <c r="D71" s="167"/>
      <c r="E71" s="86"/>
      <c r="F71" s="151"/>
      <c r="G71" s="159"/>
      <c r="H71" s="219"/>
      <c r="I71" s="86"/>
      <c r="J71" s="203"/>
      <c r="K71" s="159"/>
      <c r="L71" s="207"/>
      <c r="M71" s="86"/>
      <c r="N71" s="151"/>
      <c r="O71" s="88"/>
    </row>
    <row r="72" spans="1:15">
      <c r="A72" s="73"/>
      <c r="B72" s="214"/>
      <c r="C72" s="160"/>
      <c r="D72" s="167"/>
      <c r="E72" s="86"/>
      <c r="F72" s="151"/>
      <c r="G72" s="159"/>
      <c r="H72" s="219"/>
      <c r="I72" s="86"/>
      <c r="J72" s="203"/>
      <c r="K72" s="159"/>
      <c r="L72" s="207"/>
      <c r="M72" s="86"/>
      <c r="N72" s="151"/>
      <c r="O72" s="88"/>
    </row>
    <row r="73" spans="1:15">
      <c r="A73" s="73"/>
      <c r="B73" s="214"/>
      <c r="C73" s="160"/>
      <c r="D73" s="167"/>
      <c r="E73" s="86"/>
      <c r="F73" s="151"/>
      <c r="G73" s="159"/>
      <c r="H73" s="219"/>
      <c r="I73" s="86"/>
      <c r="J73" s="203"/>
      <c r="K73" s="159"/>
      <c r="L73" s="207"/>
      <c r="M73" s="86"/>
      <c r="N73" s="151"/>
      <c r="O73" s="88"/>
    </row>
    <row r="74" spans="1:15">
      <c r="A74" s="73"/>
      <c r="B74" s="214"/>
      <c r="C74" s="160"/>
      <c r="D74" s="167"/>
      <c r="E74" s="86"/>
      <c r="F74" s="151"/>
      <c r="G74" s="159"/>
      <c r="H74" s="219"/>
      <c r="I74" s="86"/>
      <c r="J74" s="203"/>
      <c r="K74" s="159"/>
      <c r="L74" s="207"/>
      <c r="M74" s="86"/>
      <c r="N74" s="151"/>
      <c r="O74" s="88"/>
    </row>
    <row r="75" spans="1:15">
      <c r="A75" s="73"/>
      <c r="B75" s="214"/>
      <c r="C75" s="160"/>
      <c r="D75" s="167"/>
      <c r="E75" s="86"/>
      <c r="F75" s="151"/>
      <c r="G75" s="159"/>
      <c r="H75" s="219"/>
      <c r="I75" s="86"/>
      <c r="J75" s="203"/>
      <c r="K75" s="159"/>
      <c r="L75" s="207"/>
      <c r="M75" s="86"/>
      <c r="N75" s="151"/>
      <c r="O75" s="88"/>
    </row>
    <row r="76" spans="1:15">
      <c r="A76" s="73"/>
      <c r="B76" s="214"/>
      <c r="C76" s="160"/>
      <c r="D76" s="167"/>
      <c r="E76" s="86"/>
      <c r="F76" s="151"/>
      <c r="G76" s="159"/>
      <c r="H76" s="219"/>
      <c r="I76" s="86"/>
      <c r="J76" s="203"/>
      <c r="K76" s="159"/>
      <c r="L76" s="207"/>
      <c r="M76" s="86"/>
      <c r="N76" s="151"/>
      <c r="O76" s="88"/>
    </row>
    <row r="77" spans="1:15">
      <c r="A77" s="73"/>
      <c r="B77" s="214"/>
      <c r="C77" s="160"/>
      <c r="D77" s="167"/>
      <c r="E77" s="86"/>
      <c r="F77" s="151"/>
      <c r="G77" s="159"/>
      <c r="H77" s="219"/>
      <c r="I77" s="86"/>
      <c r="J77" s="203"/>
      <c r="K77" s="159"/>
      <c r="L77" s="207"/>
      <c r="M77" s="86"/>
      <c r="N77" s="151"/>
      <c r="O77" s="88"/>
    </row>
    <row r="78" spans="1:15">
      <c r="A78" s="73"/>
      <c r="B78" s="214"/>
      <c r="C78" s="160"/>
      <c r="D78" s="167"/>
      <c r="E78" s="86"/>
      <c r="F78" s="151"/>
      <c r="G78" s="159"/>
      <c r="H78" s="219"/>
      <c r="I78" s="86"/>
      <c r="J78" s="203"/>
      <c r="K78" s="159"/>
      <c r="L78" s="168"/>
      <c r="M78" s="86"/>
      <c r="N78" s="151"/>
      <c r="O78" s="88"/>
    </row>
    <row r="79" spans="1:15">
      <c r="A79" s="73"/>
      <c r="B79" s="214"/>
      <c r="C79" s="160"/>
      <c r="D79" s="167"/>
      <c r="E79" s="86"/>
      <c r="F79" s="151"/>
      <c r="G79" s="159"/>
      <c r="H79" s="219"/>
      <c r="I79" s="86"/>
      <c r="J79" s="203"/>
      <c r="K79" s="159"/>
      <c r="L79" s="168"/>
      <c r="M79" s="86"/>
      <c r="N79" s="151"/>
      <c r="O79" s="88"/>
    </row>
    <row r="80" spans="1:15">
      <c r="A80" s="73"/>
      <c r="B80" s="214"/>
      <c r="C80" s="160"/>
      <c r="D80" s="167"/>
      <c r="E80" s="86"/>
      <c r="F80" s="151"/>
      <c r="G80" s="159"/>
      <c r="H80" s="219"/>
      <c r="I80" s="86"/>
      <c r="J80" s="203"/>
      <c r="K80" s="159"/>
      <c r="L80" s="168"/>
      <c r="M80" s="86"/>
      <c r="N80" s="151"/>
      <c r="O80" s="88"/>
    </row>
    <row r="81" spans="1:30">
      <c r="A81" s="73"/>
      <c r="B81" s="214"/>
      <c r="C81" s="160"/>
      <c r="D81" s="167"/>
      <c r="E81" s="86"/>
      <c r="F81" s="151"/>
      <c r="G81" s="159"/>
      <c r="H81" s="219"/>
      <c r="I81" s="86"/>
      <c r="J81" s="203"/>
      <c r="K81" s="159"/>
      <c r="L81" s="168"/>
      <c r="M81" s="86"/>
      <c r="N81" s="151"/>
      <c r="O81" s="88"/>
    </row>
    <row r="82" spans="1:30">
      <c r="A82" s="73"/>
      <c r="B82" s="214"/>
      <c r="C82" s="160"/>
      <c r="D82" s="167"/>
      <c r="E82" s="86"/>
      <c r="F82" s="151"/>
      <c r="G82" s="159"/>
      <c r="H82" s="219"/>
      <c r="I82" s="86"/>
      <c r="J82" s="203"/>
      <c r="K82" s="159"/>
      <c r="L82" s="168"/>
      <c r="M82" s="86"/>
      <c r="N82" s="151"/>
      <c r="O82" s="88"/>
    </row>
    <row r="83" spans="1:30">
      <c r="A83" s="73"/>
      <c r="B83" s="214"/>
      <c r="C83" s="160"/>
      <c r="D83" s="167"/>
      <c r="E83" s="86"/>
      <c r="F83" s="151"/>
      <c r="G83" s="159"/>
      <c r="H83" s="219"/>
      <c r="I83" s="86"/>
      <c r="J83" s="203"/>
      <c r="K83" s="159"/>
      <c r="L83" s="168"/>
      <c r="M83" s="86"/>
      <c r="N83" s="151"/>
      <c r="O83" s="88"/>
    </row>
    <row r="84" spans="1:30">
      <c r="A84" s="73"/>
      <c r="B84" s="214"/>
      <c r="C84" s="160"/>
      <c r="D84" s="167"/>
      <c r="E84" s="86"/>
      <c r="F84" s="151"/>
      <c r="G84" s="159"/>
      <c r="H84" s="219"/>
      <c r="I84" s="86"/>
      <c r="J84" s="203"/>
      <c r="K84" s="159"/>
      <c r="L84" s="168"/>
      <c r="M84" s="86"/>
      <c r="N84" s="151"/>
      <c r="O84" s="88"/>
    </row>
    <row r="85" spans="1:30">
      <c r="A85" s="73"/>
      <c r="B85" s="214"/>
      <c r="C85" s="160"/>
      <c r="D85" s="167"/>
      <c r="E85" s="86"/>
      <c r="F85" s="151"/>
      <c r="G85" s="159"/>
      <c r="H85" s="219"/>
      <c r="I85" s="86"/>
      <c r="J85" s="203"/>
      <c r="K85" s="159"/>
      <c r="L85" s="168"/>
      <c r="M85" s="86"/>
      <c r="N85" s="151"/>
      <c r="O85" s="88"/>
    </row>
    <row r="86" spans="1:30">
      <c r="A86" s="73"/>
      <c r="B86" s="214"/>
      <c r="C86" s="160"/>
      <c r="D86" s="167"/>
      <c r="E86" s="86"/>
      <c r="F86" s="151"/>
      <c r="G86" s="159"/>
      <c r="H86" s="219"/>
      <c r="I86" s="86"/>
      <c r="J86" s="203"/>
      <c r="K86" s="159"/>
      <c r="L86" s="168"/>
      <c r="M86" s="86"/>
      <c r="N86" s="151"/>
      <c r="O86" s="88"/>
    </row>
    <row r="87" spans="1:30">
      <c r="A87" s="73"/>
      <c r="B87" s="214"/>
      <c r="C87" s="160"/>
      <c r="D87" s="167"/>
      <c r="E87" s="86"/>
      <c r="F87" s="151"/>
      <c r="G87" s="159"/>
      <c r="H87" s="219"/>
      <c r="I87" s="86"/>
      <c r="J87" s="203"/>
      <c r="K87" s="159"/>
      <c r="L87" s="168"/>
      <c r="M87" s="86"/>
      <c r="N87" s="151"/>
      <c r="O87" s="88"/>
    </row>
    <row r="88" spans="1:30">
      <c r="A88" s="73"/>
      <c r="B88" s="214"/>
      <c r="C88" s="160"/>
      <c r="D88" s="167"/>
      <c r="E88" s="86"/>
      <c r="F88" s="151"/>
      <c r="G88" s="159"/>
      <c r="H88" s="219"/>
      <c r="I88" s="86"/>
      <c r="J88" s="203"/>
      <c r="K88" s="159"/>
      <c r="L88" s="168"/>
      <c r="M88" s="86"/>
      <c r="N88" s="151"/>
      <c r="O88" s="88"/>
      <c r="AD88" s="156"/>
    </row>
    <row r="89" spans="1:30">
      <c r="A89" s="73"/>
      <c r="B89" s="214"/>
      <c r="C89" s="160"/>
      <c r="D89" s="167"/>
      <c r="E89" s="86"/>
      <c r="F89" s="151"/>
      <c r="G89" s="159"/>
      <c r="H89" s="219"/>
      <c r="I89" s="86"/>
      <c r="J89" s="203"/>
      <c r="K89" s="159"/>
      <c r="L89" s="168"/>
      <c r="M89" s="86"/>
      <c r="N89" s="151"/>
      <c r="O89" s="88"/>
      <c r="S89" s="138"/>
      <c r="T89" s="146"/>
      <c r="U89" s="80"/>
      <c r="V89" s="157"/>
    </row>
    <row r="90" spans="1:30">
      <c r="A90" s="73"/>
      <c r="B90" s="214"/>
      <c r="C90" s="160"/>
      <c r="D90" s="167"/>
      <c r="E90" s="86"/>
      <c r="F90" s="151"/>
      <c r="G90" s="159"/>
      <c r="H90" s="219"/>
      <c r="I90" s="86"/>
      <c r="J90" s="203"/>
      <c r="K90" s="159"/>
      <c r="L90" s="168"/>
      <c r="M90" s="86"/>
      <c r="N90" s="151"/>
      <c r="O90" s="88"/>
      <c r="S90" s="139"/>
      <c r="T90" s="147"/>
      <c r="U90" s="117"/>
      <c r="V90" s="158"/>
      <c r="AA90" s="156"/>
    </row>
    <row r="91" spans="1:30">
      <c r="A91" s="73"/>
      <c r="B91" s="214"/>
      <c r="C91" s="160"/>
      <c r="D91" s="167"/>
      <c r="E91" s="86"/>
      <c r="F91" s="151"/>
      <c r="G91" s="159"/>
      <c r="H91" s="219"/>
      <c r="I91" s="86"/>
      <c r="J91" s="203"/>
      <c r="K91" s="159"/>
      <c r="L91" s="168"/>
      <c r="M91" s="86"/>
      <c r="N91" s="151"/>
      <c r="O91" s="88"/>
    </row>
    <row r="92" spans="1:30">
      <c r="A92" s="73"/>
      <c r="B92" s="214"/>
      <c r="C92" s="160"/>
      <c r="D92" s="167"/>
      <c r="E92" s="86"/>
      <c r="F92" s="151"/>
      <c r="G92" s="159"/>
      <c r="H92" s="219"/>
      <c r="I92" s="86"/>
      <c r="J92" s="203"/>
      <c r="K92" s="159"/>
      <c r="L92" s="168"/>
      <c r="M92" s="86"/>
      <c r="N92" s="151"/>
      <c r="O92" s="88"/>
    </row>
    <row r="93" spans="1:30">
      <c r="A93" s="73"/>
      <c r="B93" s="214"/>
      <c r="C93" s="160"/>
      <c r="D93" s="167"/>
      <c r="E93" s="86"/>
      <c r="F93" s="151"/>
      <c r="G93" s="159"/>
      <c r="H93" s="219"/>
      <c r="I93" s="86"/>
      <c r="J93" s="203"/>
      <c r="K93" s="159"/>
      <c r="L93" s="168"/>
      <c r="M93" s="86"/>
      <c r="N93" s="151"/>
      <c r="O93" s="88"/>
    </row>
    <row r="94" spans="1:30">
      <c r="A94" s="73"/>
      <c r="B94" s="214"/>
      <c r="C94" s="160"/>
      <c r="D94" s="167"/>
      <c r="E94" s="86"/>
      <c r="F94" s="151"/>
      <c r="G94" s="159"/>
      <c r="H94" s="219"/>
      <c r="I94" s="86"/>
      <c r="J94" s="203"/>
      <c r="K94" s="159"/>
      <c r="L94" s="168"/>
      <c r="M94" s="86"/>
      <c r="N94" s="151"/>
      <c r="O94" s="88"/>
    </row>
    <row r="95" spans="1:30">
      <c r="A95" s="73"/>
      <c r="B95" s="214"/>
      <c r="C95" s="160"/>
      <c r="D95" s="167"/>
      <c r="E95" s="86"/>
      <c r="F95" s="151"/>
      <c r="G95" s="159"/>
      <c r="H95" s="219"/>
      <c r="I95" s="86"/>
      <c r="J95" s="203"/>
      <c r="K95" s="159"/>
      <c r="L95" s="168"/>
      <c r="M95" s="86"/>
      <c r="N95" s="151"/>
      <c r="O95" s="88"/>
    </row>
    <row r="96" spans="1:30">
      <c r="A96" s="73"/>
      <c r="B96" s="214"/>
      <c r="C96" s="160"/>
      <c r="D96" s="167"/>
      <c r="E96" s="86"/>
      <c r="F96" s="151"/>
      <c r="G96" s="159"/>
      <c r="H96" s="219"/>
      <c r="I96" s="86"/>
      <c r="J96" s="203"/>
      <c r="K96" s="159"/>
      <c r="L96" s="168"/>
      <c r="M96" s="86"/>
      <c r="N96" s="151"/>
      <c r="O96" s="88"/>
    </row>
    <row r="97" spans="1:22">
      <c r="A97" s="73"/>
      <c r="B97" s="214"/>
      <c r="C97" s="160"/>
      <c r="D97" s="167"/>
      <c r="E97" s="86"/>
      <c r="F97" s="151"/>
      <c r="G97" s="159"/>
      <c r="H97" s="219"/>
      <c r="I97" s="86"/>
      <c r="J97" s="203"/>
      <c r="K97" s="159"/>
      <c r="L97" s="168"/>
      <c r="M97" s="86"/>
      <c r="N97" s="151"/>
      <c r="O97" s="88"/>
    </row>
    <row r="98" spans="1:22">
      <c r="A98" s="73"/>
      <c r="B98" s="214"/>
      <c r="C98" s="160"/>
      <c r="D98" s="167"/>
      <c r="E98" s="86"/>
      <c r="F98" s="151"/>
      <c r="G98" s="159"/>
      <c r="H98" s="219"/>
      <c r="I98" s="86"/>
      <c r="J98" s="203"/>
      <c r="K98" s="159"/>
      <c r="L98" s="168"/>
      <c r="M98" s="86"/>
      <c r="N98" s="151"/>
      <c r="O98" s="88"/>
    </row>
    <row r="99" spans="1:22">
      <c r="A99" s="73"/>
      <c r="B99" s="214"/>
      <c r="C99" s="160"/>
      <c r="D99" s="167"/>
      <c r="E99" s="86"/>
      <c r="F99" s="151"/>
      <c r="G99" s="159"/>
      <c r="H99" s="219"/>
      <c r="I99" s="86"/>
      <c r="J99" s="203"/>
      <c r="K99" s="159"/>
      <c r="L99" s="168"/>
      <c r="M99" s="86"/>
      <c r="N99" s="151"/>
      <c r="O99" s="88"/>
    </row>
    <row r="100" spans="1:22">
      <c r="A100" s="73"/>
      <c r="B100" s="214"/>
      <c r="C100" s="160"/>
      <c r="D100" s="167"/>
      <c r="E100" s="86"/>
      <c r="F100" s="151"/>
      <c r="G100" s="159"/>
      <c r="H100" s="219"/>
      <c r="I100" s="86"/>
      <c r="J100" s="203"/>
      <c r="K100" s="159"/>
      <c r="L100" s="168"/>
      <c r="M100" s="86"/>
      <c r="N100" s="151"/>
      <c r="O100" s="88"/>
    </row>
    <row r="101" spans="1:22">
      <c r="A101" s="73"/>
      <c r="B101" s="215"/>
      <c r="C101" s="170"/>
      <c r="D101" s="171"/>
      <c r="E101" s="172"/>
      <c r="F101" s="174"/>
      <c r="G101" s="210"/>
      <c r="H101" s="221"/>
      <c r="I101" s="74"/>
      <c r="J101" s="74"/>
      <c r="K101" s="210"/>
      <c r="L101" s="173"/>
      <c r="M101" s="74"/>
      <c r="N101" s="88"/>
      <c r="O101" s="88"/>
    </row>
    <row r="102" spans="1:22">
      <c r="A102" s="73"/>
      <c r="C102" s="96"/>
      <c r="D102" s="96"/>
      <c r="E102" s="86"/>
      <c r="F102" s="75"/>
      <c r="H102" s="222"/>
      <c r="I102" s="74"/>
      <c r="J102" s="74"/>
      <c r="L102" s="75"/>
      <c r="M102" s="74"/>
      <c r="N102" s="88"/>
      <c r="O102" s="88"/>
    </row>
    <row r="103" spans="1:22">
      <c r="A103" s="73"/>
      <c r="C103" s="96"/>
      <c r="D103" s="96"/>
      <c r="E103" s="239"/>
      <c r="F103" s="75"/>
      <c r="H103" s="222"/>
      <c r="I103" s="74"/>
      <c r="J103" s="74"/>
      <c r="L103" s="75"/>
      <c r="M103" s="74"/>
      <c r="N103" s="88"/>
      <c r="O103" s="88"/>
    </row>
    <row r="104" spans="1:22">
      <c r="A104" s="73"/>
      <c r="C104" s="96"/>
      <c r="D104" s="96"/>
      <c r="E104" s="74"/>
      <c r="F104" s="75"/>
      <c r="H104" s="222"/>
      <c r="I104" s="74"/>
      <c r="J104" s="74"/>
      <c r="L104" s="75"/>
      <c r="M104" s="74"/>
      <c r="N104" s="88"/>
      <c r="O104" s="88"/>
    </row>
    <row r="105" spans="1:22">
      <c r="A105" s="73"/>
      <c r="C105" s="96"/>
      <c r="D105" s="96"/>
      <c r="E105" s="74"/>
      <c r="F105" s="75"/>
      <c r="H105" s="222"/>
      <c r="I105" s="74"/>
      <c r="J105" s="74"/>
      <c r="L105" s="75"/>
      <c r="M105" s="74"/>
      <c r="N105" s="88"/>
      <c r="O105" s="88"/>
      <c r="V105" s="105"/>
    </row>
    <row r="106" spans="1:22">
      <c r="A106" s="73"/>
      <c r="C106" s="96"/>
      <c r="D106" s="96"/>
      <c r="E106" s="74"/>
      <c r="F106" s="75"/>
      <c r="H106" s="222"/>
      <c r="I106" s="74"/>
      <c r="J106" s="74"/>
      <c r="L106" s="75"/>
      <c r="M106" s="74"/>
      <c r="N106" s="88"/>
      <c r="O106" s="88"/>
    </row>
    <row r="107" spans="1:22">
      <c r="A107" s="73"/>
      <c r="C107" s="96"/>
      <c r="D107" s="96"/>
      <c r="E107" s="74"/>
      <c r="F107" s="75"/>
      <c r="H107" s="222"/>
      <c r="I107" s="74"/>
      <c r="J107" s="74"/>
      <c r="L107" s="75"/>
      <c r="M107" s="74"/>
      <c r="N107" s="98"/>
      <c r="O107" s="98"/>
      <c r="P107" s="99"/>
    </row>
    <row r="108" spans="1:22">
      <c r="A108" s="73"/>
      <c r="C108" s="96"/>
      <c r="D108" s="96"/>
      <c r="E108" s="74"/>
      <c r="F108" s="75"/>
      <c r="H108" s="222"/>
      <c r="I108" s="74"/>
      <c r="J108" s="74"/>
      <c r="L108" s="75"/>
      <c r="M108" s="74"/>
      <c r="N108" s="100"/>
      <c r="O108" s="100"/>
      <c r="P108" s="99"/>
    </row>
    <row r="109" spans="1:22">
      <c r="A109" s="73"/>
      <c r="C109" s="96"/>
      <c r="D109" s="96"/>
      <c r="E109" s="74"/>
      <c r="F109" s="75"/>
      <c r="H109" s="222"/>
      <c r="I109" s="74"/>
      <c r="J109" s="74"/>
      <c r="L109" s="75"/>
      <c r="M109" s="74"/>
      <c r="N109" s="100"/>
      <c r="O109" s="100"/>
      <c r="P109" s="99"/>
      <c r="Q109" s="100"/>
    </row>
    <row r="110" spans="1:22">
      <c r="A110" s="73"/>
      <c r="C110" s="96"/>
      <c r="D110" s="96"/>
      <c r="E110" s="74"/>
      <c r="F110" s="75"/>
      <c r="H110" s="222"/>
      <c r="I110" s="74"/>
      <c r="J110" s="74"/>
      <c r="L110" s="75"/>
      <c r="M110" s="74"/>
      <c r="N110" s="100"/>
      <c r="O110" s="100"/>
      <c r="P110" s="99"/>
      <c r="Q110" s="100"/>
    </row>
    <row r="111" spans="1:22">
      <c r="A111" s="73"/>
      <c r="C111" s="96"/>
      <c r="D111" s="96"/>
      <c r="E111" s="74"/>
      <c r="F111" s="75"/>
      <c r="H111" s="222"/>
      <c r="I111" s="74"/>
      <c r="J111" s="74"/>
      <c r="L111" s="75"/>
      <c r="M111" s="74"/>
      <c r="N111" s="100"/>
      <c r="O111" s="100"/>
      <c r="P111" s="99"/>
      <c r="Q111" s="100"/>
    </row>
    <row r="112" spans="1:22">
      <c r="A112" s="73"/>
      <c r="C112" s="96"/>
      <c r="D112" s="96"/>
      <c r="E112" s="74"/>
      <c r="F112" s="75"/>
      <c r="H112" s="222"/>
      <c r="I112" s="74"/>
      <c r="J112" s="74"/>
      <c r="L112" s="75"/>
      <c r="M112" s="74"/>
      <c r="N112" s="100"/>
      <c r="O112" s="100"/>
      <c r="P112" s="99"/>
      <c r="Q112" s="100"/>
    </row>
    <row r="113" spans="1:17">
      <c r="A113" s="73"/>
      <c r="E113" s="74"/>
      <c r="F113" s="75"/>
      <c r="H113" s="222"/>
      <c r="I113" s="74"/>
      <c r="J113" s="74"/>
      <c r="L113" s="75"/>
      <c r="M113" s="74"/>
      <c r="N113" s="100"/>
      <c r="O113" s="100"/>
      <c r="P113" s="99"/>
      <c r="Q113" s="100"/>
    </row>
    <row r="114" spans="1:17">
      <c r="A114" s="73"/>
      <c r="E114" s="74"/>
      <c r="F114" s="75"/>
      <c r="H114" s="222"/>
      <c r="I114" s="74"/>
      <c r="J114" s="74"/>
      <c r="L114" s="75"/>
      <c r="M114" s="74"/>
      <c r="N114" s="100"/>
      <c r="O114" s="100"/>
      <c r="P114" s="99"/>
      <c r="Q114" s="100"/>
    </row>
    <row r="115" spans="1:17">
      <c r="A115" s="73"/>
      <c r="E115" s="74"/>
      <c r="F115" s="75"/>
      <c r="H115" s="222"/>
      <c r="I115" s="74"/>
      <c r="J115" s="74"/>
      <c r="L115" s="75"/>
      <c r="M115" s="74"/>
      <c r="N115" s="100"/>
      <c r="O115" s="100"/>
      <c r="P115" s="99"/>
      <c r="Q115" s="100"/>
    </row>
    <row r="116" spans="1:17">
      <c r="A116" s="73"/>
      <c r="E116" s="74"/>
      <c r="F116" s="75"/>
      <c r="H116" s="222"/>
      <c r="I116" s="74"/>
      <c r="J116" s="74"/>
      <c r="L116" s="75"/>
      <c r="M116" s="74"/>
      <c r="N116" s="100"/>
      <c r="O116" s="100"/>
      <c r="P116" s="99"/>
      <c r="Q116" s="100"/>
    </row>
    <row r="117" spans="1:17">
      <c r="A117" s="73"/>
      <c r="E117" s="74"/>
      <c r="F117" s="75"/>
      <c r="H117" s="222"/>
      <c r="I117" s="74"/>
      <c r="J117" s="74"/>
      <c r="L117" s="75"/>
      <c r="M117" s="74"/>
      <c r="N117" s="100"/>
      <c r="O117" s="100"/>
      <c r="P117" s="99"/>
      <c r="Q117" s="100"/>
    </row>
    <row r="118" spans="1:17">
      <c r="A118" s="73"/>
      <c r="E118" s="74"/>
      <c r="F118" s="75"/>
      <c r="H118" s="222"/>
      <c r="I118" s="74"/>
      <c r="J118" s="74"/>
      <c r="L118" s="75"/>
      <c r="M118" s="74"/>
      <c r="N118" s="100"/>
      <c r="O118" s="100"/>
      <c r="P118" s="99"/>
      <c r="Q118" s="100"/>
    </row>
    <row r="119" spans="1:17">
      <c r="A119" s="73"/>
      <c r="E119" s="74"/>
      <c r="F119" s="75"/>
      <c r="H119" s="222"/>
      <c r="I119" s="74"/>
      <c r="J119" s="74"/>
      <c r="L119" s="75"/>
      <c r="M119" s="74"/>
      <c r="N119" s="100"/>
      <c r="O119" s="100"/>
      <c r="P119" s="99"/>
      <c r="Q119" s="100"/>
    </row>
    <row r="120" spans="1:17">
      <c r="A120" s="73"/>
      <c r="E120" s="74"/>
      <c r="F120" s="75"/>
      <c r="H120" s="222"/>
      <c r="I120" s="74"/>
      <c r="J120" s="74"/>
      <c r="L120" s="75"/>
      <c r="M120" s="74"/>
      <c r="N120" s="100"/>
      <c r="O120" s="100"/>
      <c r="P120" s="99"/>
      <c r="Q120" s="100"/>
    </row>
    <row r="121" spans="1:17">
      <c r="A121" s="73"/>
      <c r="E121" s="74"/>
      <c r="F121" s="75"/>
      <c r="H121" s="222"/>
      <c r="I121" s="74"/>
      <c r="J121" s="74"/>
      <c r="L121" s="75"/>
      <c r="M121" s="74"/>
      <c r="N121" s="100"/>
      <c r="O121" s="100"/>
      <c r="P121" s="99"/>
      <c r="Q121" s="100"/>
    </row>
    <row r="122" spans="1:17">
      <c r="A122" s="73"/>
      <c r="E122" s="74"/>
      <c r="F122" s="75"/>
      <c r="H122" s="222"/>
      <c r="I122" s="74"/>
      <c r="J122" s="74"/>
      <c r="L122" s="75"/>
      <c r="M122" s="74"/>
      <c r="N122" s="100"/>
      <c r="O122" s="100"/>
      <c r="P122" s="99"/>
      <c r="Q122" s="100"/>
    </row>
    <row r="123" spans="1:17">
      <c r="A123" s="73"/>
      <c r="E123" s="74"/>
      <c r="F123" s="75"/>
      <c r="H123" s="222"/>
      <c r="I123" s="74"/>
      <c r="J123" s="74"/>
      <c r="L123" s="75"/>
      <c r="M123" s="74"/>
      <c r="N123" s="100"/>
      <c r="O123" s="100"/>
      <c r="P123" s="99"/>
      <c r="Q123" s="100"/>
    </row>
    <row r="124" spans="1:17">
      <c r="A124" s="73"/>
      <c r="E124" s="74"/>
      <c r="F124" s="75"/>
      <c r="H124" s="222"/>
      <c r="I124" s="74"/>
      <c r="J124" s="74"/>
      <c r="L124" s="75"/>
      <c r="M124" s="74"/>
      <c r="N124" s="100"/>
      <c r="O124" s="100"/>
      <c r="P124" s="99"/>
      <c r="Q124" s="100"/>
    </row>
    <row r="125" spans="1:17">
      <c r="A125" s="73"/>
      <c r="E125" s="74"/>
      <c r="F125" s="75"/>
      <c r="H125" s="222"/>
      <c r="I125" s="74"/>
      <c r="J125" s="74"/>
      <c r="L125" s="75"/>
      <c r="M125" s="74"/>
      <c r="N125" s="100"/>
      <c r="O125" s="100"/>
      <c r="P125" s="99"/>
      <c r="Q125" s="100"/>
    </row>
    <row r="126" spans="1:17">
      <c r="A126" s="73"/>
      <c r="E126" s="74"/>
      <c r="F126" s="75"/>
      <c r="H126" s="222"/>
      <c r="I126" s="74"/>
      <c r="J126" s="74"/>
      <c r="L126" s="75"/>
      <c r="M126" s="74"/>
      <c r="N126" s="100"/>
      <c r="O126" s="100"/>
      <c r="P126" s="99"/>
      <c r="Q126" s="100"/>
    </row>
    <row r="127" spans="1:17">
      <c r="A127" s="73"/>
      <c r="E127" s="74"/>
      <c r="F127" s="75"/>
      <c r="H127" s="222"/>
      <c r="I127" s="74"/>
      <c r="J127" s="74"/>
      <c r="L127" s="75"/>
      <c r="M127" s="74"/>
      <c r="N127" s="100"/>
      <c r="O127" s="100"/>
      <c r="P127" s="99"/>
      <c r="Q127" s="100"/>
    </row>
    <row r="128" spans="1:17">
      <c r="A128" s="73"/>
      <c r="E128" s="74"/>
      <c r="F128" s="75"/>
      <c r="H128" s="222"/>
      <c r="I128" s="74"/>
      <c r="J128" s="74"/>
      <c r="L128" s="75"/>
      <c r="M128" s="74"/>
      <c r="N128" s="100"/>
      <c r="O128" s="100"/>
      <c r="P128" s="99"/>
      <c r="Q128" s="100"/>
    </row>
    <row r="129" spans="1:19">
      <c r="A129" s="73"/>
      <c r="E129" s="74"/>
      <c r="F129" s="75"/>
      <c r="H129" s="222"/>
      <c r="I129" s="74"/>
      <c r="J129" s="74"/>
      <c r="L129" s="75"/>
      <c r="M129" s="74"/>
      <c r="N129" s="100"/>
      <c r="O129" s="100"/>
      <c r="P129" s="99"/>
      <c r="Q129" s="100"/>
    </row>
    <row r="130" spans="1:19">
      <c r="A130" s="73"/>
      <c r="E130" s="74"/>
      <c r="F130" s="75"/>
      <c r="H130" s="222"/>
      <c r="I130" s="74"/>
      <c r="J130" s="74"/>
      <c r="L130" s="75"/>
      <c r="M130" s="74"/>
      <c r="N130" s="100"/>
      <c r="O130" s="100"/>
      <c r="P130" s="99"/>
      <c r="Q130" s="100"/>
    </row>
    <row r="131" spans="1:19">
      <c r="A131" s="73"/>
      <c r="E131" s="74"/>
      <c r="F131" s="75"/>
      <c r="H131" s="222"/>
      <c r="I131" s="74"/>
      <c r="J131" s="74"/>
      <c r="L131" s="75"/>
      <c r="M131" s="74"/>
      <c r="N131" s="100"/>
      <c r="O131" s="100"/>
      <c r="P131" s="99"/>
      <c r="Q131" s="100"/>
    </row>
    <row r="132" spans="1:19">
      <c r="A132" s="73"/>
      <c r="E132" s="74"/>
      <c r="F132" s="75"/>
      <c r="H132" s="222"/>
      <c r="I132" s="74"/>
      <c r="J132" s="74"/>
      <c r="L132" s="75"/>
      <c r="M132" s="74"/>
      <c r="N132" s="100"/>
      <c r="O132" s="100"/>
      <c r="P132" s="99"/>
      <c r="Q132" s="100"/>
    </row>
    <row r="133" spans="1:19">
      <c r="A133" s="73"/>
      <c r="E133" s="74"/>
      <c r="F133" s="75"/>
      <c r="H133" s="222"/>
      <c r="I133" s="74"/>
      <c r="J133" s="74"/>
      <c r="L133" s="75"/>
      <c r="M133" s="74"/>
      <c r="N133" s="100"/>
      <c r="O133" s="100"/>
      <c r="P133" s="99"/>
      <c r="Q133" s="100"/>
    </row>
    <row r="134" spans="1:19">
      <c r="A134" s="73"/>
      <c r="E134" s="74"/>
      <c r="F134" s="75"/>
      <c r="H134" s="222"/>
      <c r="I134" s="74"/>
      <c r="J134" s="74"/>
      <c r="L134" s="75"/>
      <c r="M134" s="74"/>
      <c r="N134" s="100"/>
      <c r="O134" s="100"/>
      <c r="P134" s="99"/>
      <c r="Q134" s="100"/>
    </row>
    <row r="135" spans="1:19">
      <c r="A135" s="73"/>
      <c r="E135" s="74"/>
      <c r="F135" s="75"/>
      <c r="H135" s="222"/>
      <c r="I135" s="74"/>
      <c r="J135" s="74"/>
      <c r="L135" s="75"/>
      <c r="M135" s="74"/>
      <c r="N135" s="100"/>
      <c r="O135" s="100"/>
      <c r="P135" s="99"/>
      <c r="Q135" s="100"/>
    </row>
    <row r="136" spans="1:19">
      <c r="A136" s="73"/>
      <c r="E136" s="74"/>
      <c r="F136" s="75"/>
      <c r="H136" s="222"/>
      <c r="I136" s="74"/>
      <c r="J136" s="74"/>
      <c r="L136" s="75"/>
      <c r="M136" s="74"/>
      <c r="N136" s="100"/>
      <c r="O136" s="100"/>
      <c r="P136" s="99"/>
      <c r="Q136" s="100"/>
    </row>
    <row r="137" spans="1:19">
      <c r="A137" s="73"/>
      <c r="E137" s="74"/>
      <c r="F137" s="75"/>
      <c r="H137" s="222"/>
      <c r="I137" s="74"/>
      <c r="J137" s="74"/>
      <c r="L137" s="75"/>
      <c r="M137" s="74"/>
      <c r="N137" s="100"/>
      <c r="O137" s="100"/>
      <c r="P137" s="99"/>
      <c r="Q137" s="100"/>
    </row>
    <row r="138" spans="1:19">
      <c r="A138" s="73"/>
      <c r="E138" s="74"/>
      <c r="F138" s="75"/>
      <c r="H138" s="222"/>
      <c r="I138" s="74"/>
      <c r="J138" s="74"/>
      <c r="L138" s="75"/>
      <c r="M138" s="74"/>
      <c r="N138" s="100"/>
      <c r="O138" s="100"/>
      <c r="P138" s="99"/>
      <c r="Q138" s="100"/>
    </row>
    <row r="139" spans="1:19">
      <c r="A139" s="73"/>
      <c r="E139" s="74"/>
      <c r="F139" s="75"/>
      <c r="H139" s="222"/>
      <c r="I139" s="74"/>
      <c r="J139" s="74"/>
      <c r="L139" s="75"/>
      <c r="M139" s="74"/>
      <c r="N139" s="100"/>
      <c r="O139" s="100"/>
      <c r="P139" s="99"/>
      <c r="Q139" s="100"/>
      <c r="R139" s="141"/>
      <c r="S139" s="103"/>
    </row>
    <row r="140" spans="1:19">
      <c r="A140" s="73"/>
      <c r="E140" s="74"/>
      <c r="F140" s="75"/>
      <c r="H140" s="222"/>
      <c r="I140" s="74"/>
      <c r="J140" s="74"/>
      <c r="L140" s="75"/>
      <c r="M140" s="74"/>
      <c r="N140" s="100"/>
      <c r="O140" s="100"/>
      <c r="P140" s="99"/>
      <c r="Q140" s="100"/>
      <c r="R140" s="141"/>
      <c r="S140" s="103"/>
    </row>
    <row r="141" spans="1:19">
      <c r="A141" s="73"/>
      <c r="E141" s="74"/>
      <c r="F141" s="75"/>
      <c r="H141" s="222"/>
      <c r="I141" s="74"/>
      <c r="J141" s="74"/>
      <c r="L141" s="75"/>
      <c r="M141" s="74"/>
      <c r="N141" s="100"/>
      <c r="O141" s="100"/>
      <c r="P141" s="99"/>
      <c r="Q141" s="100"/>
      <c r="R141" s="141"/>
      <c r="S141" s="103"/>
    </row>
    <row r="142" spans="1:19">
      <c r="A142" s="73"/>
      <c r="E142" s="74"/>
      <c r="F142" s="75"/>
      <c r="H142" s="222"/>
      <c r="I142" s="74"/>
      <c r="J142" s="74"/>
      <c r="L142" s="75"/>
      <c r="M142" s="74"/>
      <c r="N142" s="100"/>
      <c r="O142" s="100"/>
      <c r="P142" s="99"/>
      <c r="Q142" s="100"/>
      <c r="R142" s="141"/>
      <c r="S142" s="103"/>
    </row>
    <row r="143" spans="1:19">
      <c r="A143" s="73"/>
      <c r="E143" s="74"/>
      <c r="F143" s="75"/>
      <c r="H143" s="222"/>
      <c r="I143" s="74"/>
      <c r="J143" s="74"/>
      <c r="L143" s="75"/>
      <c r="M143" s="74"/>
      <c r="N143" s="100"/>
      <c r="O143" s="100"/>
      <c r="P143" s="99"/>
      <c r="Q143" s="100"/>
      <c r="R143" s="141"/>
      <c r="S143" s="103"/>
    </row>
    <row r="144" spans="1:19">
      <c r="A144" s="73"/>
      <c r="E144" s="74"/>
      <c r="F144" s="75"/>
      <c r="H144" s="222"/>
      <c r="I144" s="74"/>
      <c r="J144" s="74"/>
      <c r="L144" s="75"/>
      <c r="M144" s="74"/>
      <c r="N144" s="100"/>
      <c r="O144" s="100"/>
      <c r="P144" s="99"/>
      <c r="Q144" s="100"/>
      <c r="R144" s="141"/>
      <c r="S144" s="103"/>
    </row>
    <row r="145" spans="1:21">
      <c r="A145" s="73"/>
      <c r="E145" s="74"/>
      <c r="F145" s="75"/>
      <c r="H145" s="222"/>
      <c r="I145" s="74"/>
      <c r="J145" s="74"/>
      <c r="L145" s="75"/>
      <c r="M145" s="74"/>
      <c r="N145" s="100"/>
      <c r="O145" s="100"/>
      <c r="P145" s="99"/>
      <c r="Q145" s="100"/>
      <c r="R145" s="141"/>
      <c r="S145" s="103"/>
    </row>
    <row r="146" spans="1:21">
      <c r="A146" s="73"/>
      <c r="E146" s="74"/>
      <c r="F146" s="75"/>
      <c r="H146" s="222"/>
      <c r="I146" s="74"/>
      <c r="J146" s="74"/>
      <c r="L146" s="75"/>
      <c r="M146" s="74"/>
      <c r="N146" s="100"/>
      <c r="O146" s="100"/>
      <c r="P146" s="99"/>
      <c r="Q146" s="100"/>
      <c r="R146" s="141"/>
      <c r="S146" s="103"/>
    </row>
    <row r="147" spans="1:21">
      <c r="A147" s="73"/>
      <c r="E147" s="74"/>
      <c r="F147" s="75"/>
      <c r="H147" s="222"/>
      <c r="I147" s="74"/>
      <c r="J147" s="74"/>
      <c r="L147" s="75"/>
      <c r="M147" s="74"/>
      <c r="N147" s="100"/>
      <c r="O147" s="100"/>
      <c r="P147" s="99"/>
      <c r="Q147" s="100"/>
      <c r="R147" s="141"/>
      <c r="S147" s="103"/>
    </row>
    <row r="148" spans="1:21">
      <c r="A148" s="73"/>
      <c r="E148" s="74"/>
      <c r="F148" s="75"/>
      <c r="H148" s="222"/>
      <c r="I148" s="74"/>
      <c r="J148" s="74"/>
      <c r="L148" s="75"/>
      <c r="M148" s="74"/>
      <c r="N148" s="100"/>
      <c r="O148" s="100"/>
      <c r="P148" s="99"/>
      <c r="Q148" s="100"/>
      <c r="R148" s="141"/>
      <c r="S148" s="103"/>
    </row>
    <row r="149" spans="1:21">
      <c r="A149" s="73"/>
      <c r="E149" s="74"/>
      <c r="F149" s="75"/>
      <c r="H149" s="222"/>
      <c r="I149" s="74"/>
      <c r="J149" s="74"/>
      <c r="L149" s="75"/>
      <c r="M149" s="74"/>
      <c r="N149" s="100"/>
      <c r="O149" s="100"/>
      <c r="P149" s="99"/>
      <c r="Q149" s="100"/>
      <c r="R149" s="141"/>
      <c r="S149" s="103"/>
    </row>
    <row r="150" spans="1:21">
      <c r="A150" s="73"/>
      <c r="E150" s="74"/>
      <c r="F150" s="75"/>
      <c r="H150" s="222"/>
      <c r="I150" s="74"/>
      <c r="J150" s="74"/>
      <c r="L150" s="75"/>
      <c r="M150" s="74"/>
      <c r="N150" s="100"/>
      <c r="O150" s="100"/>
      <c r="P150" s="99"/>
      <c r="Q150" s="100"/>
      <c r="R150" s="141"/>
      <c r="S150" s="103"/>
    </row>
    <row r="151" spans="1:21">
      <c r="A151" s="73"/>
      <c r="E151" s="74"/>
      <c r="F151" s="75"/>
      <c r="H151" s="222"/>
      <c r="I151" s="74"/>
      <c r="J151" s="74"/>
      <c r="L151" s="75"/>
      <c r="M151" s="74"/>
      <c r="N151" s="100"/>
      <c r="O151" s="100"/>
      <c r="P151" s="99"/>
      <c r="Q151" s="100"/>
      <c r="R151" s="141"/>
      <c r="S151" s="104"/>
    </row>
    <row r="152" spans="1:21">
      <c r="A152" s="73"/>
      <c r="E152" s="74"/>
      <c r="F152" s="75"/>
      <c r="H152" s="222"/>
      <c r="I152" s="74"/>
      <c r="J152" s="74"/>
      <c r="L152" s="75"/>
      <c r="M152" s="74"/>
      <c r="N152" s="100"/>
      <c r="O152" s="100"/>
      <c r="P152" s="99"/>
      <c r="Q152" s="100"/>
      <c r="R152" s="141"/>
      <c r="S152" s="104"/>
    </row>
    <row r="153" spans="1:21">
      <c r="A153" s="73"/>
      <c r="E153" s="74"/>
      <c r="F153" s="75"/>
      <c r="H153" s="222"/>
      <c r="I153" s="74"/>
      <c r="J153" s="74"/>
      <c r="L153" s="75"/>
      <c r="M153" s="74"/>
      <c r="N153" s="100"/>
      <c r="O153" s="100"/>
      <c r="P153" s="99"/>
      <c r="Q153" s="100"/>
      <c r="R153" s="141"/>
      <c r="S153" s="103"/>
      <c r="U153" s="102"/>
    </row>
    <row r="154" spans="1:21">
      <c r="A154" s="73"/>
      <c r="E154" s="74"/>
      <c r="F154" s="75"/>
      <c r="H154" s="222"/>
      <c r="I154" s="74"/>
      <c r="J154" s="74"/>
      <c r="L154" s="75"/>
      <c r="M154" s="74"/>
      <c r="N154" s="100"/>
      <c r="O154" s="100"/>
      <c r="P154" s="99"/>
      <c r="Q154" s="100"/>
      <c r="R154" s="141"/>
      <c r="S154" s="103"/>
    </row>
    <row r="155" spans="1:21">
      <c r="A155" s="73"/>
      <c r="E155" s="74"/>
      <c r="F155" s="75"/>
      <c r="H155" s="222"/>
      <c r="I155" s="74"/>
      <c r="J155" s="74"/>
      <c r="L155" s="75"/>
      <c r="M155" s="74"/>
      <c r="N155" s="100"/>
      <c r="O155" s="100"/>
      <c r="P155" s="99"/>
      <c r="Q155" s="100"/>
      <c r="R155" s="141"/>
      <c r="S155" s="103"/>
    </row>
    <row r="156" spans="1:21">
      <c r="A156" s="73"/>
      <c r="E156" s="74"/>
      <c r="F156" s="75"/>
      <c r="H156" s="222"/>
      <c r="I156" s="74"/>
      <c r="J156" s="74"/>
      <c r="L156" s="75"/>
      <c r="M156" s="74"/>
      <c r="N156" s="100"/>
      <c r="O156" s="100"/>
      <c r="P156" s="99"/>
      <c r="Q156" s="100"/>
      <c r="R156" s="141"/>
      <c r="S156" s="104"/>
    </row>
    <row r="157" spans="1:21">
      <c r="A157" s="73"/>
      <c r="E157" s="74"/>
      <c r="F157" s="75"/>
      <c r="H157" s="222"/>
      <c r="I157" s="74"/>
      <c r="J157" s="74"/>
      <c r="L157" s="75"/>
      <c r="M157" s="74"/>
      <c r="N157" s="100"/>
      <c r="O157" s="100"/>
      <c r="P157" s="99"/>
      <c r="Q157" s="100"/>
      <c r="R157" s="141"/>
      <c r="S157" s="103"/>
    </row>
    <row r="158" spans="1:21">
      <c r="A158" s="73"/>
      <c r="E158" s="74"/>
      <c r="F158" s="75"/>
      <c r="H158" s="222"/>
      <c r="I158" s="74"/>
      <c r="J158" s="74"/>
      <c r="L158" s="75"/>
      <c r="M158" s="74"/>
      <c r="N158" s="100"/>
      <c r="O158" s="100"/>
      <c r="P158" s="99"/>
      <c r="Q158" s="100"/>
      <c r="R158" s="141"/>
      <c r="S158" s="103"/>
    </row>
    <row r="159" spans="1:21">
      <c r="A159" s="73"/>
      <c r="E159" s="74"/>
      <c r="F159" s="75"/>
      <c r="H159" s="222"/>
      <c r="I159" s="74"/>
      <c r="J159" s="74"/>
      <c r="L159" s="75"/>
      <c r="M159" s="74"/>
      <c r="N159" s="100"/>
      <c r="O159" s="100"/>
      <c r="P159" s="99"/>
      <c r="Q159" s="100"/>
      <c r="R159" s="141"/>
      <c r="S159" s="103"/>
    </row>
    <row r="160" spans="1:21">
      <c r="A160" s="73"/>
      <c r="E160" s="74"/>
      <c r="F160" s="75"/>
      <c r="H160" s="222"/>
      <c r="I160" s="74"/>
      <c r="J160" s="74"/>
      <c r="L160" s="75"/>
      <c r="M160" s="74"/>
      <c r="N160" s="100"/>
      <c r="O160" s="100"/>
      <c r="P160" s="99"/>
      <c r="Q160" s="100"/>
      <c r="R160" s="141"/>
      <c r="S160" s="104"/>
    </row>
    <row r="161" spans="1:19">
      <c r="A161" s="73"/>
      <c r="E161" s="74"/>
      <c r="F161" s="75"/>
      <c r="H161" s="222"/>
      <c r="I161" s="74"/>
      <c r="J161" s="74"/>
      <c r="L161" s="75"/>
      <c r="M161" s="74"/>
      <c r="N161" s="100"/>
      <c r="O161" s="100"/>
      <c r="P161" s="99"/>
      <c r="Q161" s="100"/>
      <c r="R161" s="141"/>
      <c r="S161" s="103"/>
    </row>
    <row r="162" spans="1:19">
      <c r="A162" s="73"/>
      <c r="E162" s="74"/>
      <c r="F162" s="75"/>
      <c r="H162" s="222"/>
      <c r="I162" s="74"/>
      <c r="J162" s="74"/>
      <c r="L162" s="75"/>
      <c r="M162" s="74"/>
      <c r="N162" s="100"/>
      <c r="O162" s="100"/>
      <c r="P162" s="99"/>
      <c r="Q162" s="100"/>
      <c r="R162" s="141"/>
      <c r="S162" s="103"/>
    </row>
    <row r="163" spans="1:19">
      <c r="A163" s="73"/>
      <c r="E163" s="74"/>
      <c r="F163" s="75"/>
      <c r="H163" s="222"/>
      <c r="I163" s="74"/>
      <c r="J163" s="74"/>
      <c r="L163" s="75"/>
      <c r="M163" s="74"/>
      <c r="N163" s="100"/>
      <c r="O163" s="100"/>
      <c r="P163" s="99"/>
      <c r="Q163" s="100"/>
      <c r="R163" s="141"/>
      <c r="S163" s="103"/>
    </row>
    <row r="164" spans="1:19">
      <c r="A164" s="73"/>
      <c r="E164" s="74"/>
      <c r="F164" s="75"/>
      <c r="H164" s="222"/>
      <c r="I164" s="74"/>
      <c r="J164" s="74"/>
      <c r="L164" s="75"/>
      <c r="M164" s="74"/>
      <c r="N164" s="100"/>
      <c r="O164" s="100"/>
      <c r="P164" s="99"/>
      <c r="Q164" s="100"/>
      <c r="R164" s="141"/>
      <c r="S164" s="103"/>
    </row>
    <row r="165" spans="1:19">
      <c r="A165" s="73"/>
      <c r="E165" s="74"/>
      <c r="F165" s="75"/>
      <c r="H165" s="222"/>
      <c r="I165" s="74"/>
      <c r="J165" s="74"/>
      <c r="L165" s="75"/>
      <c r="M165" s="74"/>
      <c r="N165" s="100"/>
      <c r="O165" s="100"/>
      <c r="P165" s="99"/>
      <c r="Q165" s="100"/>
      <c r="R165" s="141"/>
      <c r="S165" s="103"/>
    </row>
    <row r="166" spans="1:19">
      <c r="A166" s="73"/>
      <c r="E166" s="74"/>
      <c r="F166" s="75"/>
      <c r="H166" s="222"/>
      <c r="I166" s="74"/>
      <c r="J166" s="74"/>
      <c r="L166" s="75"/>
      <c r="M166" s="74"/>
      <c r="N166" s="100"/>
      <c r="O166" s="100"/>
      <c r="P166" s="99"/>
      <c r="Q166" s="100"/>
      <c r="R166" s="141"/>
      <c r="S166" s="103"/>
    </row>
    <row r="167" spans="1:19">
      <c r="A167" s="73"/>
      <c r="E167" s="74"/>
      <c r="F167" s="75"/>
      <c r="H167" s="222"/>
      <c r="I167" s="74"/>
      <c r="J167" s="74"/>
      <c r="L167" s="75"/>
      <c r="M167" s="74"/>
      <c r="N167" s="100"/>
      <c r="O167" s="100"/>
      <c r="P167" s="99"/>
      <c r="Q167" s="100"/>
      <c r="R167" s="141"/>
      <c r="S167" s="103"/>
    </row>
    <row r="168" spans="1:19">
      <c r="A168" s="73"/>
      <c r="E168" s="74"/>
      <c r="F168" s="75"/>
      <c r="H168" s="222"/>
      <c r="I168" s="74"/>
      <c r="J168" s="74"/>
      <c r="L168" s="75"/>
      <c r="M168" s="74"/>
      <c r="N168" s="100"/>
      <c r="O168" s="100"/>
      <c r="P168" s="99"/>
      <c r="Q168" s="100"/>
      <c r="R168" s="141"/>
      <c r="S168" s="103"/>
    </row>
    <row r="169" spans="1:19">
      <c r="A169" s="73"/>
      <c r="E169" s="74"/>
      <c r="F169" s="75"/>
      <c r="H169" s="222"/>
      <c r="I169" s="74"/>
      <c r="J169" s="74"/>
      <c r="L169" s="75"/>
      <c r="M169" s="74"/>
      <c r="N169" s="100"/>
      <c r="O169" s="100"/>
      <c r="P169" s="99"/>
      <c r="Q169" s="100"/>
      <c r="R169" s="141"/>
      <c r="S169" s="103"/>
    </row>
    <row r="170" spans="1:19">
      <c r="A170" s="73"/>
      <c r="E170" s="74"/>
      <c r="F170" s="75"/>
      <c r="H170" s="222"/>
      <c r="I170" s="74"/>
      <c r="J170" s="74"/>
      <c r="L170" s="75"/>
      <c r="M170" s="74"/>
      <c r="N170" s="100"/>
      <c r="O170" s="100"/>
      <c r="P170" s="99"/>
      <c r="Q170" s="100"/>
      <c r="R170" s="141"/>
      <c r="S170" s="104"/>
    </row>
    <row r="171" spans="1:19">
      <c r="A171" s="73"/>
      <c r="E171" s="74"/>
      <c r="F171" s="75"/>
      <c r="H171" s="222"/>
      <c r="I171" s="74"/>
      <c r="J171" s="74"/>
      <c r="L171" s="75"/>
      <c r="M171" s="74"/>
      <c r="N171" s="100"/>
      <c r="O171" s="100"/>
      <c r="P171" s="99"/>
      <c r="Q171" s="100"/>
      <c r="R171" s="141"/>
      <c r="S171" s="106"/>
    </row>
    <row r="172" spans="1:19">
      <c r="A172" s="73"/>
      <c r="E172" s="74"/>
      <c r="F172" s="75"/>
      <c r="H172" s="222"/>
      <c r="I172" s="74"/>
      <c r="J172" s="74"/>
      <c r="L172" s="75"/>
      <c r="M172" s="74"/>
      <c r="N172" s="100"/>
      <c r="O172" s="100"/>
      <c r="P172" s="99"/>
      <c r="Q172" s="100"/>
      <c r="R172" s="141"/>
      <c r="S172" s="106"/>
    </row>
    <row r="173" spans="1:19">
      <c r="A173" s="73"/>
      <c r="E173" s="74"/>
      <c r="F173" s="75"/>
      <c r="H173" s="222"/>
      <c r="I173" s="74"/>
      <c r="J173" s="74"/>
      <c r="L173" s="75"/>
      <c r="M173" s="74"/>
      <c r="N173" s="100"/>
      <c r="O173" s="100"/>
      <c r="P173" s="99"/>
      <c r="Q173" s="100"/>
      <c r="R173" s="141"/>
      <c r="S173" s="106"/>
    </row>
    <row r="174" spans="1:19">
      <c r="A174" s="73"/>
      <c r="E174" s="74"/>
      <c r="F174" s="75"/>
      <c r="H174" s="222"/>
      <c r="I174" s="74"/>
      <c r="J174" s="74"/>
      <c r="L174" s="75"/>
      <c r="M174" s="74"/>
      <c r="N174" s="100"/>
      <c r="O174" s="100"/>
      <c r="P174" s="99"/>
      <c r="Q174" s="100"/>
      <c r="R174" s="141"/>
      <c r="S174" s="106"/>
    </row>
    <row r="175" spans="1:19">
      <c r="A175" s="73"/>
      <c r="E175" s="74"/>
      <c r="F175" s="75"/>
      <c r="H175" s="222"/>
      <c r="I175" s="74"/>
      <c r="J175" s="74"/>
      <c r="L175" s="75"/>
      <c r="M175" s="74"/>
      <c r="N175" s="100"/>
      <c r="O175" s="100"/>
      <c r="P175" s="99"/>
      <c r="Q175" s="100"/>
      <c r="R175" s="141"/>
      <c r="S175" s="106"/>
    </row>
    <row r="176" spans="1:19">
      <c r="A176" s="73"/>
      <c r="E176" s="74"/>
      <c r="F176" s="75"/>
      <c r="H176" s="222"/>
      <c r="I176" s="74"/>
      <c r="J176" s="74"/>
      <c r="L176" s="75"/>
      <c r="M176" s="74"/>
      <c r="N176" s="100"/>
      <c r="O176" s="100"/>
      <c r="P176" s="99"/>
      <c r="Q176" s="100"/>
      <c r="R176" s="141"/>
      <c r="S176" s="106"/>
    </row>
    <row r="177" spans="1:19">
      <c r="A177" s="73"/>
      <c r="E177" s="74"/>
      <c r="F177" s="75"/>
      <c r="H177" s="222"/>
      <c r="I177" s="74"/>
      <c r="J177" s="74"/>
      <c r="L177" s="75"/>
      <c r="M177" s="74"/>
      <c r="N177" s="100"/>
      <c r="O177" s="100"/>
      <c r="P177" s="99"/>
      <c r="Q177" s="100"/>
      <c r="R177" s="141"/>
      <c r="S177" s="103"/>
    </row>
    <row r="178" spans="1:19">
      <c r="A178" s="73"/>
      <c r="E178" s="74"/>
      <c r="F178" s="75"/>
      <c r="H178" s="222"/>
      <c r="I178" s="74"/>
      <c r="J178" s="74"/>
      <c r="L178" s="75"/>
      <c r="M178" s="74"/>
      <c r="N178" s="100"/>
      <c r="O178" s="100"/>
      <c r="P178" s="99"/>
      <c r="Q178" s="100"/>
      <c r="R178" s="141"/>
      <c r="S178" s="103"/>
    </row>
    <row r="179" spans="1:19">
      <c r="A179" s="73"/>
      <c r="E179" s="74"/>
      <c r="F179" s="75"/>
      <c r="H179" s="222"/>
      <c r="I179" s="74"/>
      <c r="J179" s="74"/>
      <c r="L179" s="75"/>
      <c r="M179" s="74"/>
      <c r="N179" s="100"/>
      <c r="O179" s="100"/>
      <c r="P179" s="99"/>
      <c r="Q179" s="100"/>
      <c r="R179" s="141"/>
      <c r="S179" s="103"/>
    </row>
    <row r="180" spans="1:19">
      <c r="A180" s="73"/>
      <c r="E180" s="74"/>
      <c r="F180" s="75"/>
      <c r="H180" s="222"/>
      <c r="I180" s="74"/>
      <c r="J180" s="74"/>
      <c r="L180" s="75"/>
      <c r="M180" s="74"/>
      <c r="N180" s="100"/>
      <c r="O180" s="100"/>
      <c r="P180" s="99"/>
      <c r="Q180" s="100"/>
      <c r="R180" s="141"/>
      <c r="S180" s="103"/>
    </row>
    <row r="181" spans="1:19">
      <c r="A181" s="73"/>
      <c r="E181" s="74"/>
      <c r="F181" s="75"/>
      <c r="H181" s="222"/>
      <c r="I181" s="74"/>
      <c r="J181" s="74"/>
      <c r="L181" s="75"/>
      <c r="M181" s="74"/>
      <c r="N181" s="100"/>
      <c r="O181" s="100"/>
      <c r="P181" s="99"/>
      <c r="Q181" s="100"/>
      <c r="R181" s="141"/>
      <c r="S181" s="103"/>
    </row>
    <row r="182" spans="1:19">
      <c r="A182" s="73"/>
      <c r="E182" s="74"/>
      <c r="F182" s="75"/>
      <c r="H182" s="222"/>
      <c r="I182" s="74"/>
      <c r="J182" s="74"/>
      <c r="L182" s="75"/>
      <c r="M182" s="74"/>
      <c r="N182" s="100"/>
      <c r="O182" s="100"/>
      <c r="P182" s="99"/>
      <c r="Q182" s="100"/>
      <c r="R182" s="141"/>
      <c r="S182" s="103"/>
    </row>
    <row r="183" spans="1:19">
      <c r="A183" s="73"/>
      <c r="E183" s="74"/>
      <c r="F183" s="75"/>
      <c r="H183" s="222"/>
      <c r="I183" s="74"/>
      <c r="J183" s="74"/>
      <c r="L183" s="75"/>
      <c r="M183" s="74"/>
      <c r="N183" s="100"/>
      <c r="O183" s="100"/>
      <c r="P183" s="99"/>
      <c r="Q183" s="100"/>
      <c r="R183" s="141"/>
      <c r="S183" s="104"/>
    </row>
    <row r="184" spans="1:19">
      <c r="A184" s="73"/>
      <c r="E184" s="74"/>
      <c r="F184" s="75"/>
      <c r="H184" s="222"/>
      <c r="I184" s="74"/>
      <c r="J184" s="74"/>
      <c r="L184" s="75"/>
      <c r="M184" s="74"/>
      <c r="N184" s="100"/>
      <c r="O184" s="100"/>
      <c r="P184" s="99"/>
      <c r="Q184" s="100"/>
      <c r="R184" s="141"/>
      <c r="S184" s="104"/>
    </row>
    <row r="185" spans="1:19">
      <c r="A185" s="73"/>
      <c r="E185" s="74"/>
      <c r="F185" s="75"/>
      <c r="H185" s="222"/>
      <c r="I185" s="74"/>
      <c r="J185" s="74"/>
      <c r="L185" s="75"/>
      <c r="M185" s="74"/>
      <c r="N185" s="100"/>
      <c r="O185" s="100"/>
      <c r="P185" s="99"/>
      <c r="Q185" s="100"/>
      <c r="R185" s="141"/>
      <c r="S185" s="104"/>
    </row>
    <row r="186" spans="1:19">
      <c r="A186" s="73"/>
      <c r="E186" s="74"/>
      <c r="F186" s="75"/>
      <c r="H186" s="222"/>
      <c r="I186" s="74"/>
      <c r="J186" s="74"/>
      <c r="L186" s="75"/>
      <c r="M186" s="74"/>
      <c r="N186" s="100"/>
      <c r="O186" s="100"/>
      <c r="P186" s="99"/>
      <c r="Q186" s="100"/>
      <c r="R186" s="141"/>
      <c r="S186" s="104"/>
    </row>
    <row r="187" spans="1:19">
      <c r="A187" s="73"/>
      <c r="E187" s="74"/>
      <c r="F187" s="75"/>
      <c r="H187" s="222"/>
      <c r="I187" s="74"/>
      <c r="J187" s="74"/>
      <c r="L187" s="75"/>
      <c r="M187" s="74"/>
      <c r="N187" s="100"/>
      <c r="O187" s="100"/>
      <c r="P187" s="99"/>
      <c r="Q187" s="100"/>
      <c r="R187" s="141"/>
      <c r="S187" s="103"/>
    </row>
    <row r="188" spans="1:19">
      <c r="A188" s="73"/>
      <c r="E188" s="74"/>
      <c r="F188" s="75"/>
      <c r="H188" s="222"/>
      <c r="I188" s="74"/>
      <c r="J188" s="74"/>
      <c r="L188" s="75"/>
      <c r="M188" s="74"/>
      <c r="N188" s="100"/>
      <c r="O188" s="100"/>
      <c r="P188" s="99"/>
      <c r="Q188" s="100"/>
      <c r="R188" s="141"/>
      <c r="S188" s="104"/>
    </row>
    <row r="189" spans="1:19">
      <c r="A189" s="73"/>
      <c r="E189" s="74"/>
      <c r="F189" s="75"/>
      <c r="H189" s="222"/>
      <c r="I189" s="74"/>
      <c r="J189" s="74"/>
      <c r="L189" s="75"/>
      <c r="M189" s="74"/>
      <c r="N189" s="100"/>
      <c r="O189" s="100"/>
      <c r="P189" s="99"/>
      <c r="Q189" s="100"/>
      <c r="R189" s="141"/>
      <c r="S189" s="104"/>
    </row>
    <row r="190" spans="1:19">
      <c r="A190" s="73"/>
      <c r="E190" s="74"/>
      <c r="F190" s="75"/>
      <c r="H190" s="222"/>
      <c r="I190" s="74"/>
      <c r="J190" s="74"/>
      <c r="L190" s="75"/>
      <c r="M190" s="74"/>
      <c r="N190" s="100"/>
      <c r="O190" s="100"/>
      <c r="P190" s="99"/>
      <c r="Q190" s="100"/>
      <c r="R190" s="141"/>
      <c r="S190" s="103"/>
    </row>
    <row r="191" spans="1:19">
      <c r="A191" s="73"/>
      <c r="E191" s="74"/>
      <c r="F191" s="75"/>
      <c r="H191" s="222"/>
      <c r="I191" s="74"/>
      <c r="J191" s="74"/>
      <c r="L191" s="75"/>
      <c r="M191" s="74"/>
      <c r="N191" s="100"/>
      <c r="O191" s="100"/>
      <c r="P191" s="99"/>
      <c r="Q191" s="100"/>
      <c r="R191" s="141"/>
      <c r="S191" s="103"/>
    </row>
    <row r="192" spans="1:19">
      <c r="A192" s="73"/>
      <c r="E192" s="74"/>
      <c r="F192" s="75"/>
      <c r="H192" s="222"/>
      <c r="I192" s="74"/>
      <c r="J192" s="74"/>
      <c r="L192" s="75"/>
      <c r="M192" s="74"/>
      <c r="N192" s="100"/>
      <c r="O192" s="100"/>
      <c r="P192" s="99"/>
      <c r="Q192" s="100"/>
      <c r="R192" s="141"/>
      <c r="S192" s="103"/>
    </row>
    <row r="193" spans="1:19">
      <c r="A193" s="73"/>
      <c r="E193" s="74"/>
      <c r="F193" s="75"/>
      <c r="H193" s="222"/>
      <c r="I193" s="74"/>
      <c r="J193" s="74"/>
      <c r="L193" s="75"/>
      <c r="M193" s="74"/>
      <c r="N193" s="100"/>
      <c r="O193" s="100"/>
      <c r="P193" s="99"/>
      <c r="Q193" s="100"/>
      <c r="R193" s="141"/>
      <c r="S193" s="103"/>
    </row>
    <row r="194" spans="1:19">
      <c r="A194" s="73"/>
      <c r="E194" s="74"/>
      <c r="F194" s="75"/>
      <c r="H194" s="222"/>
      <c r="I194" s="74"/>
      <c r="J194" s="74"/>
      <c r="L194" s="75"/>
      <c r="M194" s="74"/>
      <c r="N194" s="100"/>
      <c r="O194" s="100"/>
      <c r="P194" s="99"/>
      <c r="Q194" s="100"/>
      <c r="R194" s="141"/>
      <c r="S194" s="103"/>
    </row>
    <row r="195" spans="1:19">
      <c r="A195" s="73"/>
      <c r="E195" s="74"/>
      <c r="F195" s="75"/>
      <c r="H195" s="222"/>
      <c r="I195" s="74"/>
      <c r="J195" s="74"/>
      <c r="L195" s="75"/>
      <c r="M195" s="74"/>
      <c r="N195" s="100"/>
      <c r="O195" s="100"/>
      <c r="P195" s="99"/>
      <c r="Q195" s="100"/>
      <c r="R195" s="141"/>
      <c r="S195" s="103"/>
    </row>
    <row r="196" spans="1:19">
      <c r="A196" s="73"/>
      <c r="E196" s="74"/>
      <c r="F196" s="75"/>
      <c r="H196" s="222"/>
      <c r="I196" s="74"/>
      <c r="J196" s="74"/>
      <c r="L196" s="75"/>
      <c r="M196" s="74"/>
      <c r="N196" s="100"/>
      <c r="O196" s="100"/>
      <c r="P196" s="99"/>
      <c r="Q196" s="100"/>
      <c r="R196" s="141"/>
      <c r="S196" s="103"/>
    </row>
    <row r="197" spans="1:19">
      <c r="A197" s="73"/>
      <c r="E197" s="74"/>
      <c r="F197" s="75"/>
      <c r="H197" s="222"/>
      <c r="I197" s="74"/>
      <c r="J197" s="74"/>
      <c r="L197" s="75"/>
      <c r="M197" s="74"/>
      <c r="N197" s="100"/>
      <c r="O197" s="100"/>
      <c r="P197" s="99"/>
      <c r="Q197" s="100"/>
      <c r="R197" s="141"/>
      <c r="S197" s="103"/>
    </row>
    <row r="198" spans="1:19">
      <c r="A198" s="73"/>
      <c r="E198" s="74"/>
      <c r="F198" s="75"/>
      <c r="H198" s="222"/>
      <c r="I198" s="74"/>
      <c r="J198" s="74"/>
      <c r="L198" s="75"/>
      <c r="M198" s="74"/>
      <c r="N198" s="100"/>
      <c r="O198" s="100"/>
      <c r="P198" s="99"/>
      <c r="Q198" s="100"/>
      <c r="R198" s="141"/>
      <c r="S198" s="103"/>
    </row>
    <row r="199" spans="1:19">
      <c r="A199" s="73"/>
      <c r="E199" s="74"/>
      <c r="F199" s="75"/>
      <c r="H199" s="222"/>
      <c r="I199" s="74"/>
      <c r="J199" s="74"/>
      <c r="L199" s="75"/>
      <c r="M199" s="74"/>
      <c r="N199" s="100"/>
      <c r="O199" s="100"/>
      <c r="P199" s="99"/>
      <c r="Q199" s="100"/>
      <c r="R199" s="141"/>
      <c r="S199" s="103"/>
    </row>
    <row r="200" spans="1:19">
      <c r="A200" s="73"/>
      <c r="E200" s="74"/>
      <c r="F200" s="75"/>
      <c r="H200" s="222"/>
      <c r="I200" s="74"/>
      <c r="J200" s="74"/>
      <c r="L200" s="75"/>
      <c r="M200" s="74"/>
      <c r="N200" s="100"/>
      <c r="O200" s="100"/>
      <c r="P200" s="99"/>
      <c r="Q200" s="100"/>
      <c r="R200" s="141"/>
      <c r="S200" s="103"/>
    </row>
    <row r="201" spans="1:19">
      <c r="A201" s="73"/>
      <c r="E201" s="74"/>
      <c r="F201" s="75"/>
      <c r="H201" s="222"/>
      <c r="I201" s="74"/>
      <c r="J201" s="74"/>
      <c r="L201" s="75"/>
      <c r="M201" s="74"/>
      <c r="N201" s="100"/>
      <c r="O201" s="100"/>
      <c r="P201" s="99"/>
      <c r="Q201" s="100"/>
      <c r="R201" s="141"/>
      <c r="S201" s="103"/>
    </row>
    <row r="202" spans="1:19">
      <c r="A202" s="73"/>
      <c r="E202" s="74"/>
      <c r="F202" s="75"/>
      <c r="H202" s="222"/>
      <c r="I202" s="74"/>
      <c r="J202" s="74"/>
      <c r="L202" s="75"/>
      <c r="M202" s="74"/>
      <c r="N202" s="100"/>
      <c r="O202" s="100"/>
      <c r="P202" s="99"/>
      <c r="Q202" s="100"/>
      <c r="R202" s="141"/>
      <c r="S202" s="103"/>
    </row>
    <row r="203" spans="1:19">
      <c r="A203" s="73"/>
      <c r="E203" s="74"/>
      <c r="F203" s="75"/>
      <c r="H203" s="222"/>
      <c r="I203" s="74"/>
      <c r="J203" s="74"/>
      <c r="L203" s="75"/>
      <c r="M203" s="74"/>
      <c r="N203" s="100"/>
      <c r="O203" s="100"/>
      <c r="P203" s="99"/>
      <c r="Q203" s="100"/>
      <c r="R203" s="141"/>
      <c r="S203" s="103"/>
    </row>
    <row r="204" spans="1:19">
      <c r="A204" s="73"/>
      <c r="E204" s="74"/>
      <c r="F204" s="75"/>
      <c r="H204" s="222"/>
      <c r="I204" s="74"/>
      <c r="J204" s="74"/>
      <c r="L204" s="75"/>
      <c r="M204" s="74"/>
      <c r="N204" s="100"/>
      <c r="O204" s="100"/>
      <c r="P204" s="99"/>
      <c r="Q204" s="100"/>
      <c r="R204" s="141"/>
      <c r="S204" s="103"/>
    </row>
    <row r="205" spans="1:19">
      <c r="A205" s="73"/>
      <c r="E205" s="74"/>
      <c r="F205" s="75"/>
      <c r="H205" s="222"/>
      <c r="I205" s="74"/>
      <c r="J205" s="74"/>
      <c r="L205" s="75"/>
      <c r="M205" s="74"/>
      <c r="N205" s="100"/>
      <c r="O205" s="100"/>
      <c r="P205" s="99"/>
      <c r="Q205" s="100"/>
      <c r="R205" s="141"/>
      <c r="S205" s="103"/>
    </row>
    <row r="206" spans="1:19">
      <c r="A206" s="73"/>
      <c r="E206" s="74"/>
      <c r="F206" s="75"/>
      <c r="H206" s="222"/>
      <c r="I206" s="74"/>
      <c r="J206" s="74"/>
      <c r="L206" s="75"/>
      <c r="M206" s="74"/>
      <c r="N206" s="100"/>
      <c r="O206" s="100"/>
      <c r="P206" s="99"/>
      <c r="Q206" s="100"/>
      <c r="R206" s="141"/>
      <c r="S206" s="103"/>
    </row>
    <row r="207" spans="1:19">
      <c r="A207" s="73"/>
      <c r="E207" s="74"/>
      <c r="F207" s="75"/>
      <c r="H207" s="222"/>
      <c r="I207" s="74"/>
      <c r="J207" s="74"/>
      <c r="L207" s="75"/>
      <c r="M207" s="74"/>
      <c r="N207" s="100"/>
      <c r="O207" s="100"/>
      <c r="P207" s="99"/>
      <c r="Q207" s="100"/>
      <c r="R207" s="141"/>
      <c r="S207" s="104"/>
    </row>
    <row r="208" spans="1:19">
      <c r="A208" s="73"/>
      <c r="E208" s="74"/>
      <c r="F208" s="75"/>
      <c r="H208" s="222"/>
      <c r="I208" s="74"/>
      <c r="J208" s="74"/>
      <c r="L208" s="75"/>
      <c r="M208" s="74"/>
      <c r="N208" s="100"/>
      <c r="O208" s="100"/>
      <c r="P208" s="99"/>
      <c r="Q208" s="100"/>
      <c r="R208" s="141"/>
      <c r="S208" s="103"/>
    </row>
    <row r="209" spans="1:22">
      <c r="A209" s="73"/>
      <c r="E209" s="74"/>
      <c r="F209" s="75"/>
      <c r="H209" s="222"/>
      <c r="I209" s="74"/>
      <c r="J209" s="74"/>
      <c r="L209" s="75"/>
      <c r="M209" s="74"/>
      <c r="N209" s="100"/>
      <c r="O209" s="100"/>
      <c r="P209" s="99"/>
      <c r="Q209" s="100"/>
      <c r="R209" s="141"/>
      <c r="S209" s="103"/>
    </row>
    <row r="210" spans="1:22">
      <c r="A210" s="73"/>
      <c r="E210" s="74"/>
      <c r="F210" s="75"/>
      <c r="H210" s="222"/>
      <c r="I210" s="74"/>
      <c r="J210" s="74"/>
      <c r="L210" s="75"/>
      <c r="M210" s="74"/>
      <c r="N210" s="100"/>
      <c r="O210" s="100"/>
      <c r="P210" s="99"/>
      <c r="Q210" s="100"/>
      <c r="R210" s="141"/>
      <c r="S210" s="104"/>
    </row>
    <row r="211" spans="1:22">
      <c r="A211" s="73"/>
      <c r="E211" s="74"/>
      <c r="F211" s="75"/>
      <c r="H211" s="222"/>
      <c r="I211" s="74"/>
      <c r="J211" s="74"/>
      <c r="L211" s="88"/>
      <c r="M211" s="74"/>
      <c r="N211" s="100"/>
      <c r="O211" s="100"/>
      <c r="P211" s="99"/>
      <c r="Q211" s="100"/>
      <c r="R211" s="141"/>
      <c r="S211" s="103"/>
    </row>
    <row r="212" spans="1:22">
      <c r="A212" s="73"/>
      <c r="E212" s="74"/>
      <c r="F212" s="75"/>
      <c r="H212" s="222"/>
      <c r="I212" s="74"/>
      <c r="J212" s="74"/>
      <c r="L212" s="88"/>
      <c r="M212" s="74"/>
      <c r="N212" s="100"/>
      <c r="O212" s="100"/>
      <c r="P212" s="99"/>
      <c r="Q212" s="100"/>
      <c r="R212" s="141"/>
      <c r="S212" s="103"/>
    </row>
    <row r="213" spans="1:22">
      <c r="A213" s="73"/>
      <c r="E213" s="74"/>
      <c r="F213" s="75"/>
      <c r="H213" s="222"/>
      <c r="I213" s="74"/>
      <c r="J213" s="74"/>
      <c r="L213" s="88"/>
      <c r="M213" s="74"/>
      <c r="N213" s="100"/>
      <c r="O213" s="100"/>
      <c r="P213" s="99"/>
      <c r="Q213" s="100"/>
      <c r="R213" s="141"/>
      <c r="S213" s="103"/>
    </row>
    <row r="214" spans="1:22">
      <c r="A214" s="73"/>
      <c r="E214" s="74"/>
      <c r="F214" s="75"/>
      <c r="H214" s="222"/>
      <c r="I214" s="74"/>
      <c r="J214" s="74"/>
      <c r="L214" s="88"/>
      <c r="M214" s="74"/>
      <c r="N214" s="100"/>
      <c r="O214" s="100"/>
      <c r="P214" s="99"/>
      <c r="Q214" s="100"/>
    </row>
    <row r="215" spans="1:22">
      <c r="A215" s="73"/>
      <c r="E215" s="74"/>
      <c r="F215" s="75"/>
      <c r="H215" s="222"/>
      <c r="I215" s="74"/>
      <c r="J215" s="74"/>
      <c r="L215" s="88"/>
      <c r="M215" s="74"/>
      <c r="N215" s="100"/>
      <c r="O215" s="100"/>
      <c r="P215" s="99"/>
      <c r="Q215" s="100"/>
    </row>
    <row r="216" spans="1:22">
      <c r="A216" s="73"/>
      <c r="E216" s="74"/>
      <c r="F216" s="75"/>
      <c r="H216" s="222"/>
      <c r="I216" s="74"/>
      <c r="J216" s="74"/>
      <c r="L216" s="88"/>
      <c r="M216" s="74"/>
      <c r="N216" s="100"/>
      <c r="O216" s="100"/>
      <c r="P216" s="99"/>
      <c r="Q216" s="100"/>
    </row>
    <row r="217" spans="1:22">
      <c r="A217" s="73"/>
      <c r="E217" s="74"/>
      <c r="F217" s="75"/>
      <c r="H217" s="222"/>
      <c r="I217" s="74"/>
      <c r="J217" s="74"/>
      <c r="L217" s="88"/>
      <c r="M217" s="74"/>
      <c r="N217" s="100"/>
      <c r="O217" s="100"/>
      <c r="P217" s="99"/>
      <c r="Q217" s="100"/>
      <c r="R217" s="142"/>
      <c r="S217" s="132"/>
      <c r="T217" s="129"/>
      <c r="U217" s="130"/>
      <c r="V217" s="129"/>
    </row>
    <row r="218" spans="1:22">
      <c r="A218" s="73"/>
      <c r="E218" s="74"/>
      <c r="F218" s="75"/>
      <c r="H218" s="222"/>
      <c r="I218" s="74"/>
      <c r="J218" s="74"/>
      <c r="L218" s="88"/>
      <c r="M218" s="74"/>
      <c r="N218" s="100"/>
      <c r="O218" s="100"/>
      <c r="P218" s="99"/>
      <c r="Q218" s="100"/>
      <c r="R218" s="142"/>
      <c r="S218" s="132"/>
      <c r="T218" s="131"/>
      <c r="U218" s="130"/>
      <c r="V218" s="129"/>
    </row>
    <row r="219" spans="1:22">
      <c r="A219" s="73"/>
      <c r="E219" s="74"/>
      <c r="F219" s="75"/>
      <c r="H219" s="222"/>
      <c r="I219" s="74"/>
      <c r="J219" s="74"/>
      <c r="L219" s="88"/>
      <c r="M219" s="74"/>
      <c r="N219" s="100"/>
      <c r="O219" s="100"/>
      <c r="P219" s="99"/>
      <c r="Q219" s="100"/>
      <c r="R219" s="100"/>
      <c r="S219" s="132"/>
      <c r="T219" s="130"/>
      <c r="U219" s="130"/>
      <c r="V219" s="129"/>
    </row>
    <row r="220" spans="1:22">
      <c r="A220" s="73"/>
      <c r="E220" s="74"/>
      <c r="F220" s="75"/>
      <c r="H220" s="222"/>
      <c r="I220" s="74"/>
      <c r="J220" s="74"/>
      <c r="L220" s="88"/>
      <c r="M220" s="74"/>
      <c r="N220" s="100"/>
      <c r="O220" s="100"/>
      <c r="P220" s="99"/>
      <c r="Q220" s="100"/>
      <c r="R220" s="142"/>
      <c r="S220" s="132"/>
      <c r="T220" s="96"/>
      <c r="U220" s="130"/>
      <c r="V220" s="129"/>
    </row>
    <row r="221" spans="1:22">
      <c r="A221" s="73"/>
      <c r="E221" s="74"/>
      <c r="F221" s="75"/>
      <c r="H221" s="222"/>
      <c r="I221" s="74"/>
      <c r="J221" s="74"/>
      <c r="L221" s="88"/>
      <c r="M221" s="74"/>
      <c r="N221" s="100"/>
      <c r="O221" s="100"/>
      <c r="P221" s="99"/>
      <c r="Q221" s="100"/>
      <c r="R221" s="142"/>
      <c r="S221" s="132"/>
      <c r="T221" s="130"/>
      <c r="U221" s="130"/>
      <c r="V221" s="129"/>
    </row>
    <row r="222" spans="1:22">
      <c r="A222" s="73"/>
      <c r="E222" s="74"/>
      <c r="F222" s="75"/>
      <c r="H222" s="222"/>
      <c r="I222" s="74"/>
      <c r="J222" s="74"/>
      <c r="L222" s="88"/>
      <c r="M222" s="74"/>
      <c r="N222" s="100"/>
      <c r="O222" s="100"/>
      <c r="P222" s="99"/>
      <c r="Q222" s="100"/>
      <c r="R222" s="142"/>
      <c r="S222" s="132"/>
      <c r="T222" s="130"/>
      <c r="U222" s="130"/>
      <c r="V222" s="130"/>
    </row>
    <row r="223" spans="1:22">
      <c r="A223" s="73"/>
      <c r="E223" s="74"/>
      <c r="F223" s="75"/>
      <c r="H223" s="222"/>
      <c r="I223" s="74"/>
      <c r="J223" s="74"/>
      <c r="L223" s="88"/>
      <c r="M223" s="74"/>
      <c r="N223" s="100"/>
      <c r="O223" s="100"/>
      <c r="P223" s="99"/>
      <c r="Q223" s="100"/>
      <c r="R223" s="142"/>
      <c r="S223" s="132"/>
      <c r="T223" s="130"/>
      <c r="U223" s="130"/>
      <c r="V223" s="130"/>
    </row>
    <row r="224" spans="1:22">
      <c r="A224" s="73"/>
      <c r="E224" s="74"/>
      <c r="F224" s="75"/>
      <c r="H224" s="222"/>
      <c r="I224" s="74"/>
      <c r="J224" s="74"/>
      <c r="L224" s="88"/>
      <c r="M224" s="74"/>
      <c r="N224" s="100"/>
      <c r="O224" s="100"/>
      <c r="P224" s="99"/>
      <c r="Q224" s="100"/>
      <c r="R224" s="142"/>
      <c r="S224" s="132"/>
      <c r="T224" s="130"/>
      <c r="U224" s="130"/>
      <c r="V224" s="130"/>
    </row>
    <row r="225" spans="1:22">
      <c r="A225" s="73"/>
      <c r="E225" s="74"/>
      <c r="F225" s="75"/>
      <c r="H225" s="222"/>
      <c r="I225" s="74"/>
      <c r="J225" s="74"/>
      <c r="L225" s="88"/>
      <c r="M225" s="74"/>
      <c r="N225" s="100"/>
      <c r="O225" s="100"/>
      <c r="P225" s="99"/>
      <c r="Q225" s="100"/>
      <c r="R225" s="142"/>
      <c r="S225" s="132"/>
      <c r="T225" s="130"/>
      <c r="U225" s="130"/>
      <c r="V225" s="130"/>
    </row>
    <row r="226" spans="1:22">
      <c r="A226" s="73"/>
      <c r="E226" s="74"/>
      <c r="F226" s="75"/>
      <c r="H226" s="222"/>
      <c r="I226" s="74"/>
      <c r="J226" s="74"/>
      <c r="L226" s="88"/>
      <c r="M226" s="74"/>
      <c r="N226" s="100"/>
      <c r="O226" s="100"/>
      <c r="P226" s="99"/>
      <c r="Q226" s="100"/>
      <c r="R226" s="142"/>
      <c r="S226" s="132"/>
      <c r="T226" s="130"/>
      <c r="U226" s="130"/>
      <c r="V226" s="130"/>
    </row>
    <row r="227" spans="1:22">
      <c r="A227" s="73"/>
      <c r="E227" s="74"/>
      <c r="F227" s="75"/>
      <c r="H227" s="222"/>
      <c r="I227" s="74"/>
      <c r="J227" s="74"/>
      <c r="L227" s="88"/>
      <c r="M227" s="74"/>
      <c r="N227" s="100"/>
      <c r="O227" s="100"/>
      <c r="P227" s="99"/>
      <c r="Q227" s="100"/>
      <c r="R227" s="142"/>
      <c r="S227" s="132"/>
      <c r="T227" s="130"/>
      <c r="U227" s="95"/>
      <c r="V227" s="95"/>
    </row>
    <row r="228" spans="1:22">
      <c r="A228" s="73"/>
      <c r="E228" s="74"/>
      <c r="F228" s="75"/>
      <c r="H228" s="222"/>
      <c r="I228" s="74"/>
      <c r="J228" s="74"/>
      <c r="L228" s="88"/>
      <c r="M228" s="74"/>
      <c r="N228" s="100"/>
      <c r="O228" s="100"/>
      <c r="P228" s="99"/>
      <c r="Q228" s="100"/>
      <c r="R228" s="142"/>
      <c r="S228" s="132"/>
      <c r="T228" s="130"/>
      <c r="U228" s="95"/>
      <c r="V228" s="95"/>
    </row>
    <row r="229" spans="1:22">
      <c r="A229" s="73"/>
      <c r="E229" s="74"/>
      <c r="F229" s="75"/>
      <c r="H229" s="222"/>
      <c r="I229" s="74"/>
      <c r="J229" s="74"/>
      <c r="L229" s="88"/>
      <c r="M229" s="74"/>
      <c r="N229" s="100"/>
      <c r="O229" s="100"/>
      <c r="P229" s="99"/>
      <c r="Q229" s="100"/>
      <c r="R229" s="142"/>
      <c r="S229" s="132"/>
      <c r="T229" s="130"/>
      <c r="U229" s="95"/>
      <c r="V229" s="95"/>
    </row>
    <row r="230" spans="1:22">
      <c r="A230" s="73"/>
      <c r="E230" s="74"/>
      <c r="F230" s="75"/>
      <c r="H230" s="222"/>
      <c r="I230" s="74"/>
      <c r="J230" s="74"/>
      <c r="L230" s="88"/>
      <c r="M230" s="74"/>
      <c r="N230" s="100"/>
      <c r="O230" s="100"/>
      <c r="P230" s="99"/>
      <c r="Q230" s="100"/>
      <c r="R230" s="142"/>
      <c r="S230" s="134"/>
      <c r="T230" s="129"/>
      <c r="V230" s="95"/>
    </row>
    <row r="231" spans="1:22">
      <c r="A231" s="73"/>
      <c r="E231" s="74"/>
      <c r="F231" s="75"/>
      <c r="H231" s="222"/>
      <c r="I231" s="74"/>
      <c r="J231" s="74"/>
      <c r="L231" s="88"/>
      <c r="M231" s="74"/>
      <c r="N231" s="100"/>
      <c r="O231" s="100"/>
      <c r="P231" s="99"/>
      <c r="Q231" s="100"/>
      <c r="R231" s="142"/>
      <c r="S231" s="134"/>
      <c r="T231" s="129"/>
      <c r="V231" s="95"/>
    </row>
    <row r="232" spans="1:22">
      <c r="A232" s="73"/>
      <c r="E232" s="74"/>
      <c r="F232" s="75"/>
      <c r="H232" s="222"/>
      <c r="I232" s="74"/>
      <c r="J232" s="74"/>
      <c r="L232" s="88"/>
      <c r="M232" s="74"/>
      <c r="N232" s="100"/>
      <c r="O232" s="100"/>
      <c r="P232" s="99"/>
      <c r="Q232" s="100"/>
      <c r="R232" s="142"/>
      <c r="S232" s="134"/>
      <c r="T232" s="129"/>
      <c r="V232" s="95"/>
    </row>
    <row r="233" spans="1:22">
      <c r="A233" s="73"/>
      <c r="E233" s="74"/>
      <c r="F233" s="75"/>
      <c r="H233" s="222"/>
      <c r="I233" s="74"/>
      <c r="J233" s="74"/>
      <c r="L233" s="88"/>
      <c r="M233" s="74"/>
      <c r="N233" s="100"/>
      <c r="O233" s="100"/>
      <c r="P233" s="99"/>
      <c r="Q233" s="100"/>
      <c r="R233" s="100"/>
      <c r="S233" s="134"/>
      <c r="T233" s="130"/>
      <c r="V233" s="95"/>
    </row>
    <row r="234" spans="1:22">
      <c r="A234" s="73"/>
      <c r="E234" s="74"/>
      <c r="F234" s="75"/>
      <c r="H234" s="222"/>
      <c r="I234" s="74"/>
      <c r="J234" s="74"/>
      <c r="L234" s="88"/>
      <c r="M234" s="74"/>
      <c r="N234" s="100"/>
      <c r="O234" s="100"/>
      <c r="P234" s="99"/>
      <c r="Q234" s="100"/>
      <c r="R234" s="100"/>
      <c r="S234" s="134"/>
      <c r="T234" s="130"/>
      <c r="V234" s="95"/>
    </row>
    <row r="235" spans="1:22">
      <c r="A235" s="73"/>
      <c r="E235" s="74"/>
      <c r="F235" s="75"/>
      <c r="H235" s="222"/>
      <c r="I235" s="74"/>
      <c r="J235" s="74"/>
      <c r="L235" s="88"/>
      <c r="M235" s="74"/>
      <c r="N235" s="100"/>
      <c r="O235" s="100"/>
      <c r="P235" s="99"/>
      <c r="Q235" s="100"/>
      <c r="R235" s="100"/>
      <c r="S235" s="134"/>
      <c r="T235" s="130"/>
      <c r="V235" s="95"/>
    </row>
    <row r="236" spans="1:22">
      <c r="A236" s="73"/>
      <c r="E236" s="74"/>
      <c r="F236" s="75"/>
      <c r="H236" s="222"/>
      <c r="I236" s="74"/>
      <c r="J236" s="74"/>
      <c r="L236" s="88"/>
      <c r="M236" s="74"/>
      <c r="N236" s="100"/>
      <c r="O236" s="100"/>
      <c r="P236" s="99"/>
      <c r="Q236" s="100"/>
      <c r="R236" s="100"/>
      <c r="S236" s="134"/>
      <c r="T236" s="130"/>
      <c r="V236" s="95"/>
    </row>
    <row r="237" spans="1:22">
      <c r="A237" s="73"/>
      <c r="E237" s="74"/>
      <c r="F237" s="75"/>
      <c r="H237" s="222"/>
      <c r="I237" s="74"/>
      <c r="J237" s="74"/>
      <c r="L237" s="88"/>
      <c r="M237" s="74"/>
      <c r="N237" s="100"/>
      <c r="O237" s="100"/>
      <c r="P237" s="99"/>
      <c r="Q237" s="100"/>
      <c r="R237" s="100"/>
      <c r="S237" s="134"/>
      <c r="T237" s="130"/>
      <c r="V237" s="95"/>
    </row>
    <row r="238" spans="1:22">
      <c r="A238" s="73"/>
      <c r="E238" s="74"/>
      <c r="F238" s="75"/>
      <c r="H238" s="222"/>
      <c r="I238" s="74"/>
      <c r="J238" s="74"/>
      <c r="L238" s="88"/>
      <c r="M238" s="74"/>
      <c r="N238" s="100"/>
      <c r="O238" s="100"/>
      <c r="P238" s="99"/>
      <c r="Q238" s="100"/>
      <c r="R238" s="100"/>
      <c r="S238" s="134"/>
      <c r="T238" s="130"/>
      <c r="V238" s="95"/>
    </row>
    <row r="239" spans="1:22">
      <c r="A239" s="73"/>
      <c r="E239" s="74"/>
      <c r="F239" s="75"/>
      <c r="H239" s="222"/>
      <c r="I239" s="74"/>
      <c r="J239" s="74"/>
      <c r="L239" s="88"/>
      <c r="M239" s="74"/>
      <c r="N239" s="100"/>
      <c r="O239" s="100"/>
      <c r="P239" s="99"/>
      <c r="Q239" s="100"/>
      <c r="R239" s="100"/>
      <c r="S239" s="134"/>
      <c r="T239" s="130"/>
      <c r="V239" s="95"/>
    </row>
    <row r="240" spans="1:22">
      <c r="A240" s="73"/>
      <c r="E240" s="74"/>
      <c r="F240" s="75"/>
      <c r="H240" s="222"/>
      <c r="I240" s="74"/>
      <c r="J240" s="74"/>
      <c r="L240" s="88"/>
      <c r="M240" s="74"/>
      <c r="N240" s="100"/>
      <c r="O240" s="100"/>
      <c r="P240" s="99"/>
      <c r="Q240" s="100"/>
      <c r="R240" s="100"/>
      <c r="S240" s="134"/>
      <c r="T240" s="130"/>
      <c r="V240" s="95"/>
    </row>
    <row r="241" spans="1:22">
      <c r="A241" s="73"/>
      <c r="E241" s="74"/>
      <c r="F241" s="75"/>
      <c r="H241" s="222"/>
      <c r="I241" s="74"/>
      <c r="J241" s="74"/>
      <c r="L241" s="88"/>
      <c r="M241" s="74"/>
      <c r="N241" s="100"/>
      <c r="O241" s="100"/>
      <c r="P241" s="99"/>
      <c r="Q241" s="100"/>
      <c r="R241" s="100"/>
      <c r="S241" s="134"/>
      <c r="T241" s="130"/>
      <c r="V241" s="95"/>
    </row>
    <row r="242" spans="1:22">
      <c r="A242" s="73"/>
      <c r="E242" s="74"/>
      <c r="F242" s="75"/>
      <c r="H242" s="222"/>
      <c r="I242" s="74"/>
      <c r="J242" s="74"/>
      <c r="L242" s="88"/>
      <c r="M242" s="74"/>
      <c r="N242" s="100"/>
      <c r="O242" s="100"/>
      <c r="P242" s="99"/>
      <c r="Q242" s="100"/>
      <c r="R242" s="100"/>
      <c r="S242" s="134"/>
      <c r="T242" s="130"/>
      <c r="V242" s="95"/>
    </row>
    <row r="243" spans="1:22">
      <c r="A243" s="73"/>
      <c r="E243" s="74"/>
      <c r="F243" s="75"/>
      <c r="H243" s="222"/>
      <c r="I243" s="74"/>
      <c r="J243" s="74"/>
      <c r="L243" s="88"/>
      <c r="M243" s="74"/>
      <c r="N243" s="100"/>
      <c r="O243" s="100"/>
      <c r="P243" s="99"/>
      <c r="Q243" s="100"/>
      <c r="R243" s="100"/>
      <c r="S243" s="134"/>
      <c r="T243" s="130"/>
      <c r="V243" s="95"/>
    </row>
    <row r="244" spans="1:22">
      <c r="A244" s="73"/>
      <c r="E244" s="74"/>
      <c r="F244" s="75"/>
      <c r="H244" s="222"/>
      <c r="I244" s="74"/>
      <c r="J244" s="74"/>
      <c r="L244" s="88"/>
      <c r="M244" s="74"/>
      <c r="N244" s="100"/>
      <c r="O244" s="100"/>
      <c r="P244" s="99"/>
      <c r="Q244" s="100"/>
      <c r="R244" s="100"/>
      <c r="S244" s="134"/>
      <c r="T244" s="130"/>
      <c r="V244" s="95"/>
    </row>
    <row r="245" spans="1:22">
      <c r="A245" s="73"/>
      <c r="E245" s="74"/>
      <c r="F245" s="75"/>
      <c r="H245" s="222"/>
      <c r="I245" s="74"/>
      <c r="J245" s="74"/>
      <c r="L245" s="88"/>
      <c r="M245" s="74"/>
      <c r="N245" s="100"/>
      <c r="O245" s="100"/>
      <c r="P245" s="99"/>
      <c r="Q245" s="100"/>
      <c r="R245" s="100"/>
      <c r="S245" s="134"/>
      <c r="T245" s="130"/>
      <c r="V245" s="95"/>
    </row>
    <row r="246" spans="1:22">
      <c r="A246" s="73"/>
      <c r="E246" s="74"/>
      <c r="F246" s="75"/>
      <c r="H246" s="222"/>
      <c r="I246" s="74"/>
      <c r="J246" s="74"/>
      <c r="L246" s="88"/>
      <c r="M246" s="74"/>
      <c r="N246" s="100"/>
      <c r="O246" s="100"/>
      <c r="P246" s="99"/>
      <c r="Q246" s="100"/>
      <c r="R246" s="100"/>
      <c r="S246" s="137"/>
      <c r="T246" s="130"/>
      <c r="V246" s="95"/>
    </row>
    <row r="247" spans="1:22">
      <c r="A247" s="73"/>
      <c r="E247" s="74"/>
      <c r="F247" s="75"/>
      <c r="H247" s="222"/>
      <c r="I247" s="74"/>
      <c r="J247" s="74"/>
      <c r="L247" s="88"/>
      <c r="M247" s="74"/>
      <c r="N247" s="100"/>
      <c r="O247" s="100"/>
      <c r="P247" s="99"/>
      <c r="Q247" s="100"/>
      <c r="R247" s="100"/>
      <c r="S247" s="137"/>
      <c r="T247" s="130"/>
      <c r="V247" s="95"/>
    </row>
    <row r="248" spans="1:22">
      <c r="A248" s="73"/>
      <c r="E248" s="74"/>
      <c r="F248" s="75"/>
      <c r="H248" s="222"/>
      <c r="I248" s="74"/>
      <c r="J248" s="74"/>
      <c r="L248" s="88"/>
      <c r="M248" s="74"/>
      <c r="N248" s="100"/>
      <c r="O248" s="100"/>
      <c r="P248" s="99"/>
      <c r="Q248" s="100"/>
      <c r="R248" s="100"/>
      <c r="S248" s="137"/>
      <c r="T248" s="130"/>
      <c r="V248" s="95"/>
    </row>
    <row r="249" spans="1:22">
      <c r="N249" s="100"/>
      <c r="O249" s="100"/>
      <c r="P249" s="99"/>
      <c r="Q249" s="100"/>
      <c r="R249" s="100"/>
      <c r="S249" s="137"/>
      <c r="T249" s="130"/>
      <c r="V249" s="95"/>
    </row>
    <row r="250" spans="1:22">
      <c r="N250" s="100"/>
      <c r="O250" s="100"/>
      <c r="P250" s="99"/>
      <c r="Q250" s="100"/>
      <c r="R250" s="100"/>
      <c r="S250" s="137"/>
    </row>
    <row r="251" spans="1:22">
      <c r="N251" s="100"/>
      <c r="O251" s="100"/>
      <c r="P251" s="99"/>
      <c r="Q251" s="100"/>
      <c r="R251" s="100"/>
      <c r="S251" s="137"/>
    </row>
    <row r="252" spans="1:22">
      <c r="N252" s="100"/>
      <c r="O252" s="100"/>
      <c r="P252" s="99"/>
      <c r="Q252" s="100"/>
      <c r="R252" s="100"/>
      <c r="S252" s="137"/>
    </row>
    <row r="253" spans="1:22">
      <c r="N253" s="100"/>
      <c r="O253" s="100"/>
      <c r="P253" s="99"/>
      <c r="Q253" s="100"/>
      <c r="R253" s="100"/>
      <c r="S253" s="137"/>
    </row>
    <row r="254" spans="1:22">
      <c r="N254" s="100"/>
      <c r="O254" s="100"/>
      <c r="P254" s="99"/>
      <c r="Q254" s="100"/>
      <c r="R254" s="100"/>
      <c r="S254" s="137"/>
    </row>
    <row r="255" spans="1:22">
      <c r="N255" s="100"/>
      <c r="O255" s="100"/>
      <c r="P255" s="99"/>
      <c r="Q255" s="100"/>
      <c r="R255" s="100"/>
      <c r="S255" s="137"/>
    </row>
    <row r="256" spans="1:22">
      <c r="N256" s="100"/>
      <c r="O256" s="100"/>
      <c r="P256" s="99"/>
      <c r="Q256" s="100"/>
    </row>
    <row r="257" spans="14:17">
      <c r="N257" s="100"/>
      <c r="O257" s="100"/>
      <c r="P257" s="99"/>
      <c r="Q257" s="100"/>
    </row>
    <row r="258" spans="14:17">
      <c r="N258" s="100"/>
      <c r="O258" s="100"/>
      <c r="P258" s="99"/>
      <c r="Q258" s="100"/>
    </row>
    <row r="259" spans="14:17">
      <c r="N259" s="100"/>
      <c r="O259" s="100"/>
      <c r="P259" s="99"/>
      <c r="Q259" s="100"/>
    </row>
    <row r="260" spans="14:17">
      <c r="N260" s="100"/>
      <c r="O260" s="100"/>
      <c r="P260" s="99"/>
      <c r="Q260" s="100"/>
    </row>
    <row r="261" spans="14:17">
      <c r="N261" s="100"/>
      <c r="O261" s="100"/>
      <c r="P261" s="99"/>
      <c r="Q261" s="100"/>
    </row>
    <row r="262" spans="14:17">
      <c r="N262" s="100"/>
      <c r="O262" s="100"/>
      <c r="P262" s="99"/>
      <c r="Q262" s="100"/>
    </row>
    <row r="263" spans="14:17">
      <c r="N263" s="100"/>
      <c r="O263" s="100"/>
      <c r="P263" s="99"/>
      <c r="Q263" s="100"/>
    </row>
    <row r="264" spans="14:17">
      <c r="N264" s="100"/>
      <c r="O264" s="100"/>
      <c r="P264" s="99"/>
      <c r="Q264" s="100"/>
    </row>
    <row r="265" spans="14:17">
      <c r="N265" s="100"/>
      <c r="O265" s="100"/>
      <c r="P265" s="99"/>
      <c r="Q265" s="100"/>
    </row>
    <row r="266" spans="14:17">
      <c r="N266" s="100"/>
      <c r="O266" s="100"/>
      <c r="P266" s="99"/>
      <c r="Q266" s="100"/>
    </row>
    <row r="267" spans="14:17">
      <c r="N267" s="100"/>
      <c r="O267" s="100"/>
      <c r="P267" s="99"/>
      <c r="Q267" s="100"/>
    </row>
    <row r="268" spans="14:17">
      <c r="N268" s="100"/>
      <c r="O268" s="100"/>
      <c r="P268" s="99"/>
      <c r="Q268" s="100"/>
    </row>
    <row r="269" spans="14:17">
      <c r="N269" s="100"/>
      <c r="O269" s="100"/>
      <c r="P269" s="99"/>
      <c r="Q269" s="100"/>
    </row>
    <row r="270" spans="14:17">
      <c r="N270" s="100"/>
      <c r="O270" s="100"/>
      <c r="P270" s="99"/>
      <c r="Q270" s="100"/>
    </row>
    <row r="271" spans="14:17">
      <c r="N271" s="100"/>
      <c r="O271" s="100"/>
      <c r="P271" s="99"/>
      <c r="Q271" s="100"/>
    </row>
    <row r="272" spans="14:17">
      <c r="N272" s="100"/>
      <c r="O272" s="100"/>
      <c r="P272" s="99"/>
      <c r="Q272" s="100"/>
    </row>
    <row r="273" spans="14:17">
      <c r="N273" s="100"/>
      <c r="O273" s="100"/>
      <c r="P273" s="99"/>
      <c r="Q273" s="100"/>
    </row>
    <row r="274" spans="14:17">
      <c r="N274" s="100"/>
      <c r="O274" s="100"/>
      <c r="P274" s="99"/>
      <c r="Q274" s="100"/>
    </row>
    <row r="275" spans="14:17">
      <c r="N275" s="100"/>
      <c r="O275" s="100"/>
      <c r="P275" s="99"/>
      <c r="Q275" s="100"/>
    </row>
    <row r="276" spans="14:17">
      <c r="N276" s="100"/>
      <c r="O276" s="100"/>
      <c r="P276" s="99"/>
      <c r="Q276" s="100"/>
    </row>
    <row r="277" spans="14:17">
      <c r="N277" s="100"/>
      <c r="O277" s="100"/>
      <c r="P277" s="99"/>
      <c r="Q277" s="100"/>
    </row>
    <row r="278" spans="14:17">
      <c r="N278" s="100"/>
      <c r="O278" s="100"/>
      <c r="P278" s="99"/>
      <c r="Q278" s="100"/>
    </row>
    <row r="279" spans="14:17">
      <c r="N279" s="100"/>
      <c r="O279" s="100"/>
      <c r="P279" s="99"/>
      <c r="Q279" s="100"/>
    </row>
    <row r="280" spans="14:17">
      <c r="N280" s="100"/>
      <c r="O280" s="100"/>
      <c r="P280" s="99"/>
      <c r="Q280" s="100"/>
    </row>
    <row r="281" spans="14:17">
      <c r="N281" s="100"/>
      <c r="O281" s="100"/>
      <c r="P281" s="99"/>
      <c r="Q281" s="100"/>
    </row>
    <row r="282" spans="14:17">
      <c r="N282" s="100"/>
      <c r="O282" s="100"/>
      <c r="P282" s="99"/>
      <c r="Q282" s="100"/>
    </row>
    <row r="283" spans="14:17">
      <c r="N283" s="100"/>
      <c r="O283" s="100"/>
      <c r="P283" s="99"/>
      <c r="Q283" s="100"/>
    </row>
    <row r="284" spans="14:17">
      <c r="N284" s="100"/>
      <c r="O284" s="100"/>
      <c r="P284" s="99"/>
      <c r="Q284" s="100"/>
    </row>
    <row r="285" spans="14:17">
      <c r="N285" s="100"/>
      <c r="O285" s="100"/>
      <c r="P285" s="99"/>
      <c r="Q285" s="100"/>
    </row>
    <row r="286" spans="14:17">
      <c r="N286" s="100"/>
      <c r="O286" s="100"/>
      <c r="P286" s="99"/>
      <c r="Q286" s="100"/>
    </row>
    <row r="287" spans="14:17">
      <c r="N287" s="100"/>
      <c r="O287" s="100"/>
      <c r="P287" s="99"/>
      <c r="Q287" s="100"/>
    </row>
    <row r="288" spans="14:17">
      <c r="N288" s="100"/>
      <c r="O288" s="100"/>
      <c r="P288" s="99"/>
      <c r="Q288" s="100"/>
    </row>
    <row r="289" spans="14:17">
      <c r="N289" s="100"/>
      <c r="O289" s="100"/>
      <c r="P289" s="99"/>
      <c r="Q289" s="100"/>
    </row>
    <row r="290" spans="14:17">
      <c r="N290" s="100"/>
      <c r="O290" s="100"/>
      <c r="P290" s="99"/>
      <c r="Q290" s="100"/>
    </row>
    <row r="291" spans="14:17">
      <c r="N291" s="100"/>
      <c r="O291" s="100"/>
      <c r="P291" s="99"/>
      <c r="Q291" s="100"/>
    </row>
    <row r="292" spans="14:17">
      <c r="N292" s="100"/>
      <c r="O292" s="100"/>
      <c r="P292" s="99"/>
      <c r="Q292" s="100"/>
    </row>
    <row r="293" spans="14:17">
      <c r="N293" s="100"/>
      <c r="O293" s="100"/>
      <c r="P293" s="99"/>
      <c r="Q293" s="100"/>
    </row>
    <row r="294" spans="14:17">
      <c r="N294" s="100"/>
      <c r="O294" s="100"/>
      <c r="P294" s="99"/>
      <c r="Q294" s="100"/>
    </row>
    <row r="295" spans="14:17">
      <c r="N295" s="100"/>
      <c r="O295" s="100"/>
      <c r="P295" s="99"/>
      <c r="Q295" s="100"/>
    </row>
    <row r="296" spans="14:17">
      <c r="N296" s="100"/>
      <c r="O296" s="100"/>
      <c r="P296" s="99"/>
      <c r="Q296" s="100"/>
    </row>
    <row r="297" spans="14:17">
      <c r="N297" s="100"/>
      <c r="O297" s="100"/>
      <c r="P297" s="99"/>
      <c r="Q297" s="100"/>
    </row>
    <row r="298" spans="14:17">
      <c r="N298" s="100"/>
      <c r="O298" s="100"/>
      <c r="P298" s="99"/>
      <c r="Q298" s="100"/>
    </row>
    <row r="299" spans="14:17">
      <c r="N299" s="100"/>
      <c r="O299" s="100"/>
      <c r="P299" s="99"/>
      <c r="Q299" s="100"/>
    </row>
    <row r="300" spans="14:17">
      <c r="N300" s="100"/>
      <c r="O300" s="100"/>
      <c r="P300" s="99"/>
      <c r="Q300" s="100"/>
    </row>
    <row r="301" spans="14:17">
      <c r="N301" s="100"/>
      <c r="O301" s="100"/>
      <c r="P301" s="99"/>
      <c r="Q301" s="100"/>
    </row>
    <row r="302" spans="14:17">
      <c r="N302" s="100"/>
      <c r="O302" s="100"/>
      <c r="P302" s="99"/>
      <c r="Q302" s="100"/>
    </row>
    <row r="303" spans="14:17">
      <c r="N303" s="100"/>
      <c r="O303" s="100"/>
      <c r="P303" s="99"/>
      <c r="Q303" s="100"/>
    </row>
    <row r="304" spans="14:17">
      <c r="N304" s="100"/>
      <c r="O304" s="100"/>
      <c r="P304" s="99"/>
      <c r="Q304" s="100"/>
    </row>
    <row r="305" spans="14:17">
      <c r="N305" s="100"/>
      <c r="O305" s="100"/>
      <c r="P305" s="99"/>
      <c r="Q305" s="100"/>
    </row>
    <row r="306" spans="14:17">
      <c r="N306" s="100"/>
      <c r="O306" s="100"/>
      <c r="P306" s="99"/>
      <c r="Q306" s="100"/>
    </row>
    <row r="307" spans="14:17">
      <c r="N307" s="100"/>
      <c r="O307" s="100"/>
      <c r="P307" s="99"/>
      <c r="Q307" s="100"/>
    </row>
    <row r="308" spans="14:17">
      <c r="N308" s="100"/>
      <c r="O308" s="100"/>
      <c r="P308" s="99"/>
      <c r="Q308" s="100"/>
    </row>
    <row r="309" spans="14:17">
      <c r="N309" s="100"/>
      <c r="O309" s="100"/>
      <c r="P309" s="99"/>
      <c r="Q309" s="100"/>
    </row>
    <row r="310" spans="14:17">
      <c r="N310" s="100"/>
      <c r="O310" s="100"/>
      <c r="P310" s="99"/>
      <c r="Q310" s="100"/>
    </row>
    <row r="311" spans="14:17">
      <c r="N311" s="100"/>
      <c r="O311" s="100"/>
      <c r="P311" s="99"/>
      <c r="Q311" s="100"/>
    </row>
    <row r="312" spans="14:17">
      <c r="N312" s="100"/>
      <c r="O312" s="100"/>
      <c r="P312" s="99"/>
      <c r="Q312" s="100"/>
    </row>
    <row r="313" spans="14:17">
      <c r="N313" s="100"/>
      <c r="O313" s="100"/>
      <c r="P313" s="99"/>
      <c r="Q313" s="100"/>
    </row>
    <row r="314" spans="14:17">
      <c r="N314" s="100"/>
      <c r="O314" s="100"/>
      <c r="P314" s="99"/>
      <c r="Q314" s="100"/>
    </row>
    <row r="315" spans="14:17">
      <c r="N315" s="100"/>
      <c r="O315" s="100"/>
      <c r="P315" s="99"/>
      <c r="Q315" s="100"/>
    </row>
    <row r="316" spans="14:17">
      <c r="N316" s="100"/>
      <c r="O316" s="100"/>
      <c r="P316" s="99"/>
      <c r="Q316" s="100"/>
    </row>
    <row r="317" spans="14:17">
      <c r="N317" s="100"/>
      <c r="O317" s="100"/>
      <c r="P317" s="99"/>
      <c r="Q317" s="100"/>
    </row>
    <row r="318" spans="14:17">
      <c r="N318" s="100"/>
      <c r="O318" s="100"/>
      <c r="P318" s="99"/>
      <c r="Q318" s="100"/>
    </row>
    <row r="319" spans="14:17">
      <c r="N319" s="100"/>
      <c r="O319" s="100"/>
      <c r="P319" s="99"/>
      <c r="Q319" s="100"/>
    </row>
    <row r="320" spans="14:17">
      <c r="N320" s="100"/>
      <c r="O320" s="100"/>
      <c r="P320" s="99"/>
      <c r="Q320" s="100"/>
    </row>
    <row r="321" spans="14:17">
      <c r="N321" s="100"/>
      <c r="O321" s="100"/>
      <c r="P321" s="99"/>
      <c r="Q321" s="100"/>
    </row>
    <row r="322" spans="14:17">
      <c r="N322" s="100"/>
      <c r="O322" s="100"/>
      <c r="P322" s="99"/>
      <c r="Q322" s="100"/>
    </row>
    <row r="323" spans="14:17">
      <c r="N323" s="100"/>
      <c r="O323" s="100"/>
      <c r="P323" s="99"/>
      <c r="Q323" s="100"/>
    </row>
    <row r="324" spans="14:17">
      <c r="N324" s="100"/>
      <c r="O324" s="100"/>
      <c r="P324" s="99"/>
      <c r="Q324" s="100"/>
    </row>
    <row r="325" spans="14:17">
      <c r="N325" s="100"/>
      <c r="O325" s="100"/>
      <c r="P325" s="99"/>
      <c r="Q325" s="100"/>
    </row>
    <row r="326" spans="14:17">
      <c r="N326" s="100"/>
      <c r="O326" s="100"/>
      <c r="P326" s="99"/>
      <c r="Q326" s="100"/>
    </row>
    <row r="327" spans="14:17">
      <c r="N327" s="100"/>
      <c r="O327" s="100"/>
      <c r="P327" s="99"/>
      <c r="Q327" s="100"/>
    </row>
    <row r="328" spans="14:17">
      <c r="N328" s="100"/>
      <c r="O328" s="100"/>
      <c r="P328" s="99"/>
      <c r="Q328" s="100"/>
    </row>
    <row r="329" spans="14:17">
      <c r="N329" s="100"/>
      <c r="O329" s="100"/>
      <c r="P329" s="99"/>
      <c r="Q329" s="100"/>
    </row>
    <row r="330" spans="14:17">
      <c r="N330" s="100"/>
      <c r="O330" s="100"/>
      <c r="P330" s="99"/>
      <c r="Q330" s="100"/>
    </row>
    <row r="331" spans="14:17">
      <c r="N331" s="100"/>
      <c r="O331" s="100"/>
      <c r="P331" s="99"/>
      <c r="Q331" s="100"/>
    </row>
    <row r="332" spans="14:17">
      <c r="N332" s="100"/>
      <c r="O332" s="100"/>
      <c r="P332" s="99"/>
      <c r="Q332" s="100"/>
    </row>
    <row r="333" spans="14:17">
      <c r="N333" s="100"/>
      <c r="O333" s="100"/>
      <c r="P333" s="99"/>
      <c r="Q333" s="100"/>
    </row>
    <row r="334" spans="14:17">
      <c r="N334" s="100"/>
      <c r="O334" s="100"/>
      <c r="P334" s="99"/>
      <c r="Q334" s="100"/>
    </row>
    <row r="335" spans="14:17">
      <c r="N335" s="100"/>
      <c r="O335" s="100"/>
      <c r="P335" s="99"/>
      <c r="Q335" s="100"/>
    </row>
    <row r="336" spans="14:17">
      <c r="N336" s="100"/>
      <c r="O336" s="100"/>
      <c r="P336" s="99"/>
      <c r="Q336" s="100"/>
    </row>
    <row r="337" spans="14:17">
      <c r="N337" s="100"/>
      <c r="O337" s="100"/>
      <c r="P337" s="99"/>
      <c r="Q337" s="100"/>
    </row>
    <row r="338" spans="14:17">
      <c r="N338" s="100"/>
      <c r="O338" s="100"/>
      <c r="P338" s="99"/>
      <c r="Q338" s="100"/>
    </row>
    <row r="339" spans="14:17">
      <c r="N339" s="100"/>
      <c r="O339" s="100"/>
      <c r="P339" s="99"/>
      <c r="Q339" s="100"/>
    </row>
    <row r="340" spans="14:17">
      <c r="N340" s="100"/>
      <c r="O340" s="100"/>
      <c r="P340" s="99"/>
      <c r="Q340" s="100"/>
    </row>
    <row r="341" spans="14:17">
      <c r="N341" s="100"/>
      <c r="O341" s="100"/>
      <c r="P341" s="99"/>
      <c r="Q341" s="100"/>
    </row>
    <row r="342" spans="14:17">
      <c r="N342" s="100"/>
      <c r="O342" s="100"/>
      <c r="P342" s="99"/>
      <c r="Q342" s="100"/>
    </row>
    <row r="343" spans="14:17">
      <c r="N343" s="100"/>
      <c r="O343" s="100"/>
      <c r="P343" s="99"/>
      <c r="Q343" s="100"/>
    </row>
    <row r="344" spans="14:17">
      <c r="N344" s="100"/>
      <c r="O344" s="100"/>
      <c r="P344" s="99"/>
      <c r="Q344" s="100"/>
    </row>
    <row r="345" spans="14:17">
      <c r="N345" s="100"/>
      <c r="O345" s="100"/>
      <c r="P345" s="99"/>
      <c r="Q345" s="100"/>
    </row>
    <row r="346" spans="14:17">
      <c r="N346" s="100"/>
      <c r="O346" s="100"/>
      <c r="P346" s="99"/>
      <c r="Q346" s="100"/>
    </row>
    <row r="347" spans="14:17">
      <c r="N347" s="100"/>
      <c r="O347" s="100"/>
      <c r="P347" s="99"/>
      <c r="Q347" s="100"/>
    </row>
    <row r="348" spans="14:17">
      <c r="N348" s="100"/>
      <c r="O348" s="100"/>
      <c r="P348" s="99"/>
      <c r="Q348" s="100"/>
    </row>
    <row r="349" spans="14:17">
      <c r="N349" s="100"/>
      <c r="O349" s="100"/>
      <c r="P349" s="99"/>
      <c r="Q349" s="100"/>
    </row>
    <row r="350" spans="14:17">
      <c r="N350" s="100"/>
      <c r="O350" s="100"/>
      <c r="P350" s="99"/>
      <c r="Q350" s="100"/>
    </row>
    <row r="351" spans="14:17">
      <c r="N351" s="100"/>
      <c r="O351" s="100"/>
      <c r="P351" s="99"/>
      <c r="Q351" s="100"/>
    </row>
    <row r="352" spans="14:17">
      <c r="N352" s="100"/>
      <c r="O352" s="100"/>
      <c r="P352" s="99"/>
      <c r="Q352" s="100"/>
    </row>
    <row r="353" spans="14:17">
      <c r="N353" s="100"/>
      <c r="O353" s="100"/>
      <c r="P353" s="99"/>
      <c r="Q353" s="100"/>
    </row>
    <row r="354" spans="14:17">
      <c r="N354" s="100"/>
      <c r="O354" s="100"/>
      <c r="P354" s="99"/>
      <c r="Q354" s="100"/>
    </row>
    <row r="355" spans="14:17">
      <c r="N355" s="100"/>
      <c r="O355" s="100"/>
      <c r="P355" s="99"/>
      <c r="Q355" s="100"/>
    </row>
    <row r="356" spans="14:17">
      <c r="N356" s="100"/>
      <c r="O356" s="100"/>
      <c r="P356" s="99"/>
      <c r="Q356" s="100"/>
    </row>
    <row r="357" spans="14:17">
      <c r="N357" s="100"/>
      <c r="O357" s="100"/>
      <c r="P357" s="99"/>
      <c r="Q357" s="100"/>
    </row>
    <row r="358" spans="14:17">
      <c r="N358" s="100"/>
      <c r="O358" s="100"/>
      <c r="P358" s="99"/>
      <c r="Q358" s="100"/>
    </row>
    <row r="359" spans="14:17">
      <c r="N359" s="100"/>
      <c r="O359" s="100"/>
      <c r="P359" s="99"/>
      <c r="Q359" s="100"/>
    </row>
    <row r="360" spans="14:17">
      <c r="N360" s="100"/>
      <c r="O360" s="100"/>
      <c r="P360" s="99"/>
      <c r="Q360" s="100"/>
    </row>
    <row r="361" spans="14:17">
      <c r="N361" s="100"/>
      <c r="O361" s="100"/>
      <c r="P361" s="99"/>
      <c r="Q361" s="100"/>
    </row>
    <row r="362" spans="14:17">
      <c r="N362" s="100"/>
      <c r="O362" s="100"/>
      <c r="P362" s="99"/>
      <c r="Q362" s="100"/>
    </row>
    <row r="363" spans="14:17">
      <c r="N363" s="100"/>
      <c r="O363" s="100"/>
      <c r="P363" s="99"/>
      <c r="Q363" s="100"/>
    </row>
    <row r="364" spans="14:17">
      <c r="N364" s="100"/>
      <c r="O364" s="100"/>
      <c r="P364" s="99"/>
      <c r="Q364" s="100"/>
    </row>
    <row r="365" spans="14:17">
      <c r="N365" s="100"/>
      <c r="O365" s="100"/>
      <c r="P365" s="99"/>
      <c r="Q365" s="100"/>
    </row>
    <row r="366" spans="14:17">
      <c r="N366" s="100"/>
      <c r="O366" s="100"/>
      <c r="P366" s="99"/>
      <c r="Q366" s="100"/>
    </row>
    <row r="367" spans="14:17">
      <c r="N367" s="100"/>
      <c r="O367" s="100"/>
      <c r="P367" s="99"/>
      <c r="Q367" s="100"/>
    </row>
    <row r="368" spans="14:17">
      <c r="N368" s="100"/>
      <c r="O368" s="100"/>
      <c r="P368" s="99"/>
      <c r="Q368" s="100"/>
    </row>
    <row r="369" spans="14:17">
      <c r="N369" s="100"/>
      <c r="O369" s="100"/>
      <c r="P369" s="99"/>
      <c r="Q369" s="100"/>
    </row>
    <row r="370" spans="14:17">
      <c r="N370" s="100"/>
      <c r="O370" s="100"/>
      <c r="P370" s="99"/>
      <c r="Q370" s="100"/>
    </row>
    <row r="371" spans="14:17">
      <c r="N371" s="100"/>
      <c r="O371" s="100"/>
      <c r="P371" s="99"/>
      <c r="Q371" s="100"/>
    </row>
    <row r="372" spans="14:17">
      <c r="N372" s="100"/>
      <c r="O372" s="100"/>
      <c r="P372" s="99"/>
      <c r="Q372" s="100"/>
    </row>
    <row r="373" spans="14:17">
      <c r="N373" s="100"/>
      <c r="O373" s="100"/>
      <c r="P373" s="99"/>
      <c r="Q373" s="100"/>
    </row>
    <row r="374" spans="14:17">
      <c r="N374" s="100"/>
      <c r="O374" s="100"/>
      <c r="P374" s="99"/>
      <c r="Q374" s="100"/>
    </row>
    <row r="375" spans="14:17">
      <c r="N375" s="100"/>
      <c r="O375" s="100"/>
      <c r="P375" s="99"/>
      <c r="Q375" s="100"/>
    </row>
    <row r="376" spans="14:17">
      <c r="N376" s="100"/>
      <c r="O376" s="100"/>
      <c r="P376" s="99"/>
      <c r="Q376" s="100"/>
    </row>
    <row r="377" spans="14:17">
      <c r="N377" s="100"/>
      <c r="O377" s="100"/>
      <c r="P377" s="99"/>
      <c r="Q377" s="100"/>
    </row>
    <row r="378" spans="14:17">
      <c r="N378" s="100"/>
      <c r="O378" s="100"/>
      <c r="P378" s="99"/>
      <c r="Q378" s="100"/>
    </row>
    <row r="379" spans="14:17">
      <c r="N379" s="100"/>
      <c r="O379" s="100"/>
      <c r="P379" s="99"/>
      <c r="Q379" s="100"/>
    </row>
    <row r="380" spans="14:17">
      <c r="N380" s="100"/>
      <c r="O380" s="100"/>
      <c r="P380" s="99"/>
      <c r="Q380" s="100"/>
    </row>
    <row r="381" spans="14:17">
      <c r="N381" s="100"/>
      <c r="O381" s="100"/>
      <c r="P381" s="99"/>
      <c r="Q381" s="100"/>
    </row>
    <row r="382" spans="14:17">
      <c r="N382" s="100"/>
      <c r="O382" s="100"/>
      <c r="P382" s="99"/>
      <c r="Q382" s="100"/>
    </row>
    <row r="383" spans="14:17">
      <c r="N383" s="100"/>
      <c r="O383" s="100"/>
      <c r="P383" s="99"/>
      <c r="Q383" s="100"/>
    </row>
    <row r="384" spans="14:17">
      <c r="N384" s="100"/>
      <c r="O384" s="100"/>
      <c r="P384" s="99"/>
      <c r="Q384" s="100"/>
    </row>
    <row r="385" spans="14:17">
      <c r="N385" s="100"/>
      <c r="O385" s="100"/>
      <c r="P385" s="99"/>
      <c r="Q385" s="100"/>
    </row>
    <row r="386" spans="14:17">
      <c r="N386" s="100"/>
      <c r="O386" s="100"/>
      <c r="P386" s="99"/>
      <c r="Q386" s="100"/>
    </row>
    <row r="387" spans="14:17">
      <c r="N387" s="100"/>
      <c r="O387" s="100"/>
      <c r="P387" s="99"/>
      <c r="Q387" s="100"/>
    </row>
    <row r="388" spans="14:17">
      <c r="N388" s="100"/>
      <c r="O388" s="100"/>
      <c r="P388" s="99"/>
      <c r="Q388" s="100"/>
    </row>
    <row r="389" spans="14:17">
      <c r="N389" s="100"/>
      <c r="O389" s="100"/>
      <c r="P389" s="99"/>
      <c r="Q389" s="100"/>
    </row>
    <row r="390" spans="14:17">
      <c r="N390" s="100"/>
      <c r="O390" s="100"/>
      <c r="P390" s="99"/>
      <c r="Q390" s="100"/>
    </row>
    <row r="391" spans="14:17">
      <c r="N391" s="100"/>
      <c r="O391" s="100"/>
      <c r="P391" s="99"/>
      <c r="Q391" s="100"/>
    </row>
    <row r="392" spans="14:17">
      <c r="N392" s="100"/>
      <c r="O392" s="100"/>
      <c r="P392" s="99"/>
      <c r="Q392" s="100"/>
    </row>
    <row r="393" spans="14:17">
      <c r="N393" s="100"/>
      <c r="O393" s="100"/>
      <c r="P393" s="99"/>
      <c r="Q393" s="100"/>
    </row>
    <row r="394" spans="14:17">
      <c r="N394" s="100"/>
      <c r="O394" s="100"/>
      <c r="P394" s="99"/>
      <c r="Q394" s="100"/>
    </row>
    <row r="395" spans="14:17">
      <c r="N395" s="100"/>
      <c r="O395" s="100"/>
      <c r="P395" s="99"/>
      <c r="Q395" s="100"/>
    </row>
    <row r="396" spans="14:17">
      <c r="N396" s="100"/>
      <c r="O396" s="100"/>
      <c r="P396" s="99"/>
      <c r="Q396" s="100"/>
    </row>
    <row r="397" spans="14:17">
      <c r="N397" s="100"/>
      <c r="O397" s="100"/>
      <c r="P397" s="99"/>
      <c r="Q397" s="100"/>
    </row>
    <row r="398" spans="14:17">
      <c r="N398" s="100"/>
      <c r="O398" s="100"/>
      <c r="P398" s="99"/>
      <c r="Q398" s="100"/>
    </row>
    <row r="399" spans="14:17">
      <c r="N399" s="100"/>
      <c r="O399" s="100"/>
      <c r="P399" s="99"/>
      <c r="Q399" s="100"/>
    </row>
    <row r="400" spans="14:17">
      <c r="N400" s="100"/>
      <c r="O400" s="100"/>
      <c r="P400" s="99"/>
      <c r="Q400" s="100"/>
    </row>
    <row r="401" spans="14:17">
      <c r="N401" s="100"/>
      <c r="O401" s="100"/>
      <c r="P401" s="99"/>
      <c r="Q401" s="100"/>
    </row>
    <row r="402" spans="14:17">
      <c r="N402" s="100"/>
      <c r="O402" s="100"/>
      <c r="P402" s="99"/>
      <c r="Q402" s="100"/>
    </row>
    <row r="403" spans="14:17">
      <c r="N403" s="100"/>
      <c r="O403" s="100"/>
      <c r="P403" s="99"/>
      <c r="Q403" s="100"/>
    </row>
    <row r="404" spans="14:17">
      <c r="N404" s="100"/>
      <c r="O404" s="100"/>
      <c r="P404" s="99"/>
      <c r="Q404" s="100"/>
    </row>
    <row r="405" spans="14:17">
      <c r="N405" s="100"/>
      <c r="O405" s="100"/>
      <c r="P405" s="99"/>
      <c r="Q405" s="100"/>
    </row>
    <row r="406" spans="14:17">
      <c r="Q406" s="100"/>
    </row>
    <row r="407" spans="14:17">
      <c r="Q407" s="100"/>
    </row>
  </sheetData>
  <sortState xmlns:xlrd2="http://schemas.microsoft.com/office/spreadsheetml/2017/richdata2" ref="Y90:AA90">
    <sortCondition descending="1" ref="AA90"/>
  </sortState>
  <mergeCells count="4">
    <mergeCell ref="W9:X9"/>
    <mergeCell ref="W17:X17"/>
    <mergeCell ref="W10:X10"/>
    <mergeCell ref="W11:X11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45814F-5B3F-4A06-8C83-DDA2F24E5FDB}">
  <sheetPr codeName="Sheet9"/>
  <dimension ref="B2:T1000"/>
  <sheetViews>
    <sheetView topLeftCell="B1" workbookViewId="0">
      <selection activeCell="F4" sqref="F4"/>
    </sheetView>
  </sheetViews>
  <sheetFormatPr defaultRowHeight="14.6"/>
  <cols>
    <col min="3" max="4" width="14.53515625" bestFit="1" customWidth="1"/>
    <col min="6" max="6" width="14" bestFit="1" customWidth="1"/>
    <col min="10" max="11" width="14.53515625" bestFit="1" customWidth="1"/>
    <col min="12" max="12" width="10.53515625" bestFit="1" customWidth="1"/>
    <col min="13" max="13" width="14" bestFit="1" customWidth="1"/>
  </cols>
  <sheetData>
    <row r="2" spans="2:20">
      <c r="B2" t="s">
        <v>93</v>
      </c>
      <c r="C2" t="s">
        <v>99</v>
      </c>
      <c r="J2" t="s">
        <v>94</v>
      </c>
      <c r="T2" t="s">
        <v>95</v>
      </c>
    </row>
    <row r="3" spans="2:20">
      <c r="C3" t="s">
        <v>100</v>
      </c>
      <c r="D3" t="s">
        <v>98</v>
      </c>
      <c r="E3" t="s">
        <v>96</v>
      </c>
      <c r="F3" t="s">
        <v>101</v>
      </c>
      <c r="J3" t="s">
        <v>100</v>
      </c>
      <c r="K3" t="s">
        <v>98</v>
      </c>
      <c r="L3" t="s">
        <v>96</v>
      </c>
      <c r="M3" t="s">
        <v>101</v>
      </c>
    </row>
    <row r="4" spans="2:20">
      <c r="B4" t="s">
        <v>90</v>
      </c>
      <c r="C4">
        <f ca="1">(VLOOKUP(TODAY(),Overview!$A:$N,2,0))</f>
        <v>36938</v>
      </c>
      <c r="D4">
        <f ca="1">(VLOOKUP(TODAY(),'PSH daily overview'!$B$11:$H$15,2,0))</f>
        <v>36938</v>
      </c>
      <c r="E4">
        <f ca="1">SUMIFS('Jun 2 - 8 Jun LSE £'!G:G,'Jun 2 - 8 Jun LSE £'!D:D,TODAY())</f>
        <v>36938</v>
      </c>
      <c r="F4">
        <f>SUM('Trades LSE £'!$L:$L)</f>
        <v>36938</v>
      </c>
      <c r="G4" s="65" t="b">
        <f ca="1">AND(C4=D4,C4=E4,C4=F4,D4=E4,D4=F4,E4=F4)</f>
        <v>1</v>
      </c>
      <c r="J4" s="235">
        <f ca="1">(VLOOKUP(TODAY(),Overview!$A:$N,3,0))</f>
        <v>2520.4</v>
      </c>
      <c r="K4" s="234">
        <f ca="1">(VLOOKUP(TODAY(),'PSH daily overview'!$B$11:$H$15,3,0))*100</f>
        <v>2520.4</v>
      </c>
      <c r="L4" s="234">
        <f ca="1">SUMIFS('Jun 2 - 8 Jun LSE £'!I:I,'Jun 2 - 8 Jun LSE £'!D:D,TODAY())/E4*100</f>
        <v>2520.4013482051005</v>
      </c>
      <c r="M4" s="234">
        <f>SUM('Trades LSE £'!F:F)/F4*100</f>
        <v>2520.4013482051005</v>
      </c>
      <c r="N4" s="65" t="b">
        <f ca="1">AND(ROUND(J4,2)=ROUND(K4,2),ROUND(J4,2)=ROUND(L4,2),ROUND(J4,2)=ROUND(M4,2),ROUND(K4,2)=ROUND(L4,2),ROUND(K4,2)=ROUND(M4,2),ROUND(L4,2)=ROUND(M4,2))</f>
        <v>1</v>
      </c>
      <c r="T4" s="65" t="b">
        <f ca="1">(VLOOKUP(TODAY(),Overview!$A:$N,4,0))=(VLOOKUP(TODAY(),'PSH daily overview'!$B$11:$H$15,7,0))</f>
        <v>1</v>
      </c>
    </row>
    <row r="5" spans="2:20">
      <c r="B5" t="s">
        <v>91</v>
      </c>
      <c r="C5">
        <f ca="1">(VLOOKUP(TODAY(),Overview!$A:$N,7,0))</f>
        <v>4774</v>
      </c>
      <c r="D5">
        <f ca="1">(VLOOKUP(TODAY(),'PSH daily overview'!$B$22:$E$26,2,0))</f>
        <v>4774</v>
      </c>
      <c r="E5">
        <f ca="1">SUMIFS('Jun 2 - 8 Jun LSE $'!G:G,'Jun 2 - 8 Jun LSE $'!D:D,TODAY())</f>
        <v>4774</v>
      </c>
      <c r="F5">
        <f>SUM('Trades LSE $'!$L:$L)</f>
        <v>4774</v>
      </c>
      <c r="G5" s="65" t="b">
        <f ca="1">AND(C5=D5,C5=E5,C5=F5,D5=E5,D5=F5,E5=F5)</f>
        <v>1</v>
      </c>
      <c r="J5">
        <f ca="1">(VLOOKUP(TODAY(),Overview!$A:$N,8,0))</f>
        <v>31.570900000000002</v>
      </c>
      <c r="K5" s="223">
        <f ca="1">(VLOOKUP(TODAY(),'PSH daily overview'!$B$22:$E$26,3,0))</f>
        <v>31.570900000000002</v>
      </c>
      <c r="L5" s="223">
        <f ca="1">SUMIFS('Jun 2 - 8 Jun LSE $'!I:I,'Jun 2 - 8 Jun LSE $'!D:D,TODAY())/E5</f>
        <v>31.570946795140348</v>
      </c>
      <c r="M5" s="223">
        <f>SUM('Trades LSE $'!F:F)/F5</f>
        <v>31.570946795140348</v>
      </c>
      <c r="N5" s="65" t="b">
        <f ca="1">AND(ROUND(J5,4)=ROUND(K5,4),ROUND(J5,4)=ROUND(L5,4),ROUND(J5,4)=ROUND(M5,4),ROUND(K5,4)=ROUND(L5,4),ROUND(K5,4)=ROUND(M5,4),ROUND(L5,4)=ROUND(M5,4))</f>
        <v>1</v>
      </c>
    </row>
    <row r="6" spans="2:20">
      <c r="B6" t="s">
        <v>92</v>
      </c>
      <c r="C6">
        <f ca="1">(VLOOKUP(TODAY(),Overview!$A:$N,11,0))</f>
        <v>11732</v>
      </c>
      <c r="D6">
        <f ca="1">(VLOOKUP(TODAY(),'PSH daily overview'!$B$32:$E$36,2,0))</f>
        <v>11732</v>
      </c>
      <c r="E6">
        <f ca="1">SUMIFS('Jun 2 - 8 Jun Euronext'!G:G,'Jun 2 - 8 Jun Euronext'!D:D,TODAY())</f>
        <v>11732</v>
      </c>
      <c r="F6">
        <f>SUM(TradesAM!$L:$L)</f>
        <v>11732</v>
      </c>
      <c r="G6" s="65" t="b">
        <f ca="1">AND(C6=D6,C6=E6,C6=F6,D6=E6,D6=F6,E6=F6)</f>
        <v>1</v>
      </c>
      <c r="J6">
        <f ca="1">(VLOOKUP(TODAY(),Overview!$A:$N,12,0))</f>
        <v>31.6739</v>
      </c>
      <c r="K6">
        <f ca="1">(VLOOKUP(TODAY(),'PSH daily overview'!$B$32:$E$36,3,0))</f>
        <v>31.6739</v>
      </c>
      <c r="L6" s="223">
        <f ca="1">SUMIFS('Jun 2 - 8 Jun Euronext'!I:I,'Jun 2 - 8 Jun Euronext'!D:D,TODAY())/E6</f>
        <v>31.673943061711544</v>
      </c>
      <c r="M6" s="223">
        <f>SUM(TradesAM!F:F)/F6</f>
        <v>31.673943061711544</v>
      </c>
      <c r="N6" s="65" t="b">
        <f ca="1">AND(ROUND(J6,4)=ROUND(K6,4),ROUND(J6,4)=ROUND(L6,4),ROUND(J6,4)=ROUND(M6,4),ROUND(K6,4)=ROUND(L6,4),ROUND(K6,4)=ROUND(M6,4),ROUND(L6,4)=ROUND(M6,4))</f>
        <v>1</v>
      </c>
    </row>
    <row r="7" spans="2:20">
      <c r="J7" s="204"/>
    </row>
    <row r="11" spans="2:20">
      <c r="K11" s="236"/>
      <c r="L11" s="236"/>
      <c r="M11" s="236"/>
    </row>
    <row r="971" spans="4:11">
      <c r="D971">
        <v>43914</v>
      </c>
      <c r="E971" t="s">
        <v>362</v>
      </c>
      <c r="F971" t="s">
        <v>56</v>
      </c>
      <c r="G971">
        <v>347</v>
      </c>
      <c r="H971">
        <v>14.5</v>
      </c>
      <c r="I971">
        <v>5031.5</v>
      </c>
      <c r="J971" t="s">
        <v>13</v>
      </c>
      <c r="K971" t="s">
        <v>332</v>
      </c>
    </row>
    <row r="972" spans="4:11">
      <c r="D972">
        <v>43914</v>
      </c>
      <c r="E972" t="s">
        <v>362</v>
      </c>
      <c r="F972" t="s">
        <v>56</v>
      </c>
      <c r="G972">
        <v>348</v>
      </c>
      <c r="H972">
        <v>14.48</v>
      </c>
      <c r="I972">
        <v>5039.04</v>
      </c>
      <c r="J972" t="s">
        <v>13</v>
      </c>
      <c r="K972" t="s">
        <v>333</v>
      </c>
    </row>
    <row r="973" spans="4:11">
      <c r="D973">
        <v>43914</v>
      </c>
      <c r="E973" t="s">
        <v>363</v>
      </c>
      <c r="F973" t="s">
        <v>56</v>
      </c>
      <c r="G973">
        <v>148</v>
      </c>
      <c r="H973">
        <v>14.5</v>
      </c>
      <c r="I973">
        <v>2146</v>
      </c>
      <c r="J973" t="s">
        <v>13</v>
      </c>
      <c r="K973" t="s">
        <v>334</v>
      </c>
    </row>
    <row r="974" spans="4:11">
      <c r="D974">
        <v>43914</v>
      </c>
      <c r="E974" t="s">
        <v>363</v>
      </c>
      <c r="F974" t="s">
        <v>56</v>
      </c>
      <c r="G974">
        <v>201</v>
      </c>
      <c r="H974">
        <v>14.5</v>
      </c>
      <c r="I974">
        <v>2914.5</v>
      </c>
      <c r="J974" t="s">
        <v>13</v>
      </c>
      <c r="K974" t="s">
        <v>335</v>
      </c>
    </row>
    <row r="975" spans="4:11">
      <c r="D975">
        <v>43914</v>
      </c>
      <c r="E975" t="s">
        <v>364</v>
      </c>
      <c r="F975" t="s">
        <v>56</v>
      </c>
      <c r="G975">
        <v>390</v>
      </c>
      <c r="H975">
        <v>14.5</v>
      </c>
      <c r="I975">
        <v>5655</v>
      </c>
      <c r="J975" t="s">
        <v>13</v>
      </c>
      <c r="K975" t="s">
        <v>336</v>
      </c>
    </row>
    <row r="976" spans="4:11">
      <c r="D976">
        <v>43914</v>
      </c>
      <c r="E976" t="s">
        <v>364</v>
      </c>
      <c r="F976" t="s">
        <v>56</v>
      </c>
      <c r="G976">
        <v>127</v>
      </c>
      <c r="H976">
        <v>14.5</v>
      </c>
      <c r="I976">
        <v>1841.5</v>
      </c>
      <c r="J976" t="s">
        <v>13</v>
      </c>
      <c r="K976" t="s">
        <v>337</v>
      </c>
    </row>
    <row r="977" spans="4:11">
      <c r="D977">
        <v>43914</v>
      </c>
      <c r="E977" t="s">
        <v>365</v>
      </c>
      <c r="F977" t="s">
        <v>56</v>
      </c>
      <c r="G977">
        <v>34</v>
      </c>
      <c r="H977">
        <v>14.62</v>
      </c>
      <c r="I977">
        <v>497.08</v>
      </c>
      <c r="J977" t="s">
        <v>13</v>
      </c>
      <c r="K977" t="s">
        <v>338</v>
      </c>
    </row>
    <row r="978" spans="4:11">
      <c r="D978">
        <v>43914</v>
      </c>
      <c r="E978" t="s">
        <v>366</v>
      </c>
      <c r="F978" t="s">
        <v>56</v>
      </c>
      <c r="G978">
        <v>1087</v>
      </c>
      <c r="H978">
        <v>14.78</v>
      </c>
      <c r="I978">
        <v>16065.859999999999</v>
      </c>
      <c r="J978" t="s">
        <v>13</v>
      </c>
      <c r="K978" t="s">
        <v>339</v>
      </c>
    </row>
    <row r="979" spans="4:11">
      <c r="D979">
        <v>43914</v>
      </c>
      <c r="E979" t="s">
        <v>367</v>
      </c>
      <c r="F979" t="s">
        <v>56</v>
      </c>
      <c r="G979">
        <v>1367</v>
      </c>
      <c r="H979">
        <v>14.82</v>
      </c>
      <c r="I979">
        <v>20258.939999999999</v>
      </c>
      <c r="J979" t="s">
        <v>13</v>
      </c>
      <c r="K979" t="s">
        <v>340</v>
      </c>
    </row>
    <row r="980" spans="4:11">
      <c r="D980">
        <v>43914</v>
      </c>
      <c r="E980" t="s">
        <v>367</v>
      </c>
      <c r="F980" t="s">
        <v>56</v>
      </c>
      <c r="G980">
        <v>33</v>
      </c>
      <c r="H980">
        <v>14.82</v>
      </c>
      <c r="I980">
        <v>489.06</v>
      </c>
      <c r="J980" t="s">
        <v>13</v>
      </c>
      <c r="K980" t="s">
        <v>341</v>
      </c>
    </row>
    <row r="981" spans="4:11">
      <c r="D981">
        <v>43914</v>
      </c>
      <c r="E981" t="s">
        <v>368</v>
      </c>
      <c r="F981" t="s">
        <v>56</v>
      </c>
      <c r="G981">
        <v>4</v>
      </c>
      <c r="H981">
        <v>14.82</v>
      </c>
      <c r="I981">
        <v>59.28</v>
      </c>
      <c r="J981" t="s">
        <v>13</v>
      </c>
      <c r="K981" t="s">
        <v>342</v>
      </c>
    </row>
    <row r="982" spans="4:11">
      <c r="D982">
        <v>43914</v>
      </c>
      <c r="E982" t="s">
        <v>369</v>
      </c>
      <c r="F982" t="s">
        <v>56</v>
      </c>
      <c r="G982">
        <v>800</v>
      </c>
      <c r="H982">
        <v>14.82</v>
      </c>
      <c r="I982">
        <v>11856</v>
      </c>
      <c r="J982" t="s">
        <v>13</v>
      </c>
      <c r="K982" t="s">
        <v>343</v>
      </c>
    </row>
    <row r="983" spans="4:11">
      <c r="D983">
        <v>43914</v>
      </c>
      <c r="E983" t="s">
        <v>369</v>
      </c>
      <c r="F983" t="s">
        <v>56</v>
      </c>
      <c r="G983">
        <v>200</v>
      </c>
      <c r="H983">
        <v>14.82</v>
      </c>
      <c r="I983">
        <v>2964</v>
      </c>
      <c r="J983" t="s">
        <v>13</v>
      </c>
      <c r="K983" t="s">
        <v>344</v>
      </c>
    </row>
    <row r="984" spans="4:11">
      <c r="D984">
        <v>43914</v>
      </c>
      <c r="E984" t="s">
        <v>370</v>
      </c>
      <c r="F984" t="s">
        <v>56</v>
      </c>
      <c r="G984">
        <v>127</v>
      </c>
      <c r="H984">
        <v>14.92</v>
      </c>
      <c r="I984">
        <v>1894.84</v>
      </c>
      <c r="J984" t="s">
        <v>13</v>
      </c>
      <c r="K984" t="s">
        <v>345</v>
      </c>
    </row>
    <row r="985" spans="4:11">
      <c r="D985">
        <v>43914</v>
      </c>
      <c r="E985" t="s">
        <v>371</v>
      </c>
      <c r="F985" t="s">
        <v>56</v>
      </c>
      <c r="G985">
        <v>107</v>
      </c>
      <c r="H985">
        <v>14.9</v>
      </c>
      <c r="I985">
        <v>1594.3</v>
      </c>
      <c r="J985" t="s">
        <v>13</v>
      </c>
      <c r="K985" t="s">
        <v>346</v>
      </c>
    </row>
    <row r="986" spans="4:11">
      <c r="D986">
        <v>43914</v>
      </c>
      <c r="E986" t="s">
        <v>372</v>
      </c>
      <c r="F986" t="s">
        <v>56</v>
      </c>
      <c r="G986">
        <v>26</v>
      </c>
      <c r="H986">
        <v>14.9</v>
      </c>
      <c r="I986">
        <v>387.40000000000003</v>
      </c>
      <c r="J986" t="s">
        <v>13</v>
      </c>
      <c r="K986" t="s">
        <v>347</v>
      </c>
    </row>
    <row r="987" spans="4:11">
      <c r="D987">
        <v>43914</v>
      </c>
      <c r="E987" t="s">
        <v>373</v>
      </c>
      <c r="F987" t="s">
        <v>56</v>
      </c>
      <c r="G987">
        <v>115</v>
      </c>
      <c r="H987">
        <v>14.9</v>
      </c>
      <c r="I987">
        <v>1713.5</v>
      </c>
      <c r="J987" t="s">
        <v>13</v>
      </c>
      <c r="K987" t="s">
        <v>348</v>
      </c>
    </row>
    <row r="988" spans="4:11">
      <c r="D988">
        <v>43914</v>
      </c>
      <c r="E988" t="s">
        <v>374</v>
      </c>
      <c r="F988" t="s">
        <v>56</v>
      </c>
      <c r="G988">
        <v>224</v>
      </c>
      <c r="H988">
        <v>14.9</v>
      </c>
      <c r="I988">
        <v>3337.6</v>
      </c>
      <c r="J988" t="s">
        <v>13</v>
      </c>
      <c r="K988" t="s">
        <v>349</v>
      </c>
    </row>
    <row r="989" spans="4:11">
      <c r="D989">
        <v>43914</v>
      </c>
      <c r="E989" t="s">
        <v>375</v>
      </c>
      <c r="F989" t="s">
        <v>56</v>
      </c>
      <c r="G989">
        <v>875</v>
      </c>
      <c r="H989">
        <v>14.9</v>
      </c>
      <c r="I989">
        <v>13037.5</v>
      </c>
      <c r="J989" t="s">
        <v>13</v>
      </c>
      <c r="K989" t="s">
        <v>350</v>
      </c>
    </row>
    <row r="990" spans="4:11">
      <c r="D990">
        <v>43914</v>
      </c>
      <c r="E990" t="s">
        <v>375</v>
      </c>
      <c r="F990" t="s">
        <v>56</v>
      </c>
      <c r="G990">
        <v>140</v>
      </c>
      <c r="H990">
        <v>14.88</v>
      </c>
      <c r="I990">
        <v>2083.2000000000003</v>
      </c>
      <c r="J990" t="s">
        <v>13</v>
      </c>
      <c r="K990" t="s">
        <v>351</v>
      </c>
    </row>
    <row r="991" spans="4:11">
      <c r="D991">
        <v>43914</v>
      </c>
      <c r="E991" t="s">
        <v>375</v>
      </c>
      <c r="F991" t="s">
        <v>56</v>
      </c>
      <c r="G991">
        <v>232</v>
      </c>
      <c r="H991">
        <v>14.88</v>
      </c>
      <c r="I991">
        <v>3452.1600000000003</v>
      </c>
      <c r="J991" t="s">
        <v>13</v>
      </c>
      <c r="K991" t="s">
        <v>352</v>
      </c>
    </row>
    <row r="992" spans="4:11">
      <c r="D992">
        <v>43914</v>
      </c>
      <c r="E992" t="s">
        <v>375</v>
      </c>
      <c r="F992" t="s">
        <v>56</v>
      </c>
      <c r="G992">
        <v>125</v>
      </c>
      <c r="H992">
        <v>14.88</v>
      </c>
      <c r="I992">
        <v>1860</v>
      </c>
      <c r="J992" t="s">
        <v>13</v>
      </c>
      <c r="K992" t="s">
        <v>353</v>
      </c>
    </row>
    <row r="993" spans="4:11">
      <c r="D993">
        <v>43914</v>
      </c>
      <c r="E993" t="s">
        <v>331</v>
      </c>
      <c r="F993" t="s">
        <v>56</v>
      </c>
      <c r="G993">
        <v>100</v>
      </c>
      <c r="H993">
        <v>14.9</v>
      </c>
      <c r="I993">
        <v>1490</v>
      </c>
      <c r="J993" t="s">
        <v>13</v>
      </c>
      <c r="K993" t="s">
        <v>354</v>
      </c>
    </row>
    <row r="994" spans="4:11">
      <c r="D994">
        <v>43914</v>
      </c>
      <c r="E994" t="s">
        <v>331</v>
      </c>
      <c r="F994" t="s">
        <v>56</v>
      </c>
      <c r="G994">
        <v>10</v>
      </c>
      <c r="H994">
        <v>14.9</v>
      </c>
      <c r="I994">
        <v>149</v>
      </c>
      <c r="J994" t="s">
        <v>13</v>
      </c>
      <c r="K994" t="s">
        <v>355</v>
      </c>
    </row>
    <row r="995" spans="4:11">
      <c r="D995">
        <v>43914</v>
      </c>
      <c r="E995" t="s">
        <v>376</v>
      </c>
      <c r="F995" t="s">
        <v>56</v>
      </c>
      <c r="G995">
        <v>464</v>
      </c>
      <c r="H995">
        <v>14.84</v>
      </c>
      <c r="I995">
        <v>6885.76</v>
      </c>
      <c r="J995" t="s">
        <v>13</v>
      </c>
      <c r="K995" t="s">
        <v>356</v>
      </c>
    </row>
    <row r="996" spans="4:11">
      <c r="D996">
        <v>43914</v>
      </c>
      <c r="E996" t="s">
        <v>377</v>
      </c>
      <c r="F996" t="s">
        <v>56</v>
      </c>
      <c r="G996">
        <v>240</v>
      </c>
      <c r="H996">
        <v>14.92</v>
      </c>
      <c r="I996">
        <v>3580.8</v>
      </c>
      <c r="J996" t="s">
        <v>13</v>
      </c>
      <c r="K996" t="s">
        <v>357</v>
      </c>
    </row>
    <row r="997" spans="4:11">
      <c r="D997">
        <v>43914</v>
      </c>
      <c r="E997" t="s">
        <v>377</v>
      </c>
      <c r="F997" t="s">
        <v>56</v>
      </c>
      <c r="G997">
        <v>1443</v>
      </c>
      <c r="H997">
        <v>14.92</v>
      </c>
      <c r="I997">
        <v>21529.56</v>
      </c>
      <c r="J997" t="s">
        <v>13</v>
      </c>
      <c r="K997" t="s">
        <v>358</v>
      </c>
    </row>
    <row r="998" spans="4:11">
      <c r="D998">
        <v>43914</v>
      </c>
      <c r="E998" t="s">
        <v>378</v>
      </c>
      <c r="F998" t="s">
        <v>56</v>
      </c>
      <c r="G998">
        <v>39</v>
      </c>
      <c r="H998">
        <v>14.92</v>
      </c>
      <c r="I998">
        <v>581.88</v>
      </c>
      <c r="J998" t="s">
        <v>13</v>
      </c>
      <c r="K998" t="s">
        <v>359</v>
      </c>
    </row>
    <row r="999" spans="4:11">
      <c r="D999">
        <v>43914</v>
      </c>
      <c r="E999" t="s">
        <v>379</v>
      </c>
      <c r="F999" t="s">
        <v>56</v>
      </c>
      <c r="G999">
        <v>124</v>
      </c>
      <c r="H999">
        <v>14.92</v>
      </c>
      <c r="I999">
        <v>1850.08</v>
      </c>
      <c r="J999" t="s">
        <v>13</v>
      </c>
      <c r="K999" t="s">
        <v>360</v>
      </c>
    </row>
    <row r="1000" spans="4:11">
      <c r="D1000">
        <v>43914</v>
      </c>
      <c r="E1000" t="s">
        <v>380</v>
      </c>
      <c r="F1000" t="s">
        <v>56</v>
      </c>
      <c r="G1000">
        <v>200</v>
      </c>
      <c r="H1000">
        <v>14.92</v>
      </c>
      <c r="I1000">
        <v>2984</v>
      </c>
      <c r="J1000" t="s">
        <v>13</v>
      </c>
      <c r="K1000" t="s">
        <v>361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T504"/>
  <sheetViews>
    <sheetView topLeftCell="A2" zoomScaleNormal="100" workbookViewId="0">
      <selection activeCell="H372" sqref="A3:H372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112" customWidth="1"/>
    <col min="6" max="6" width="14.69140625" style="114" customWidth="1"/>
    <col min="7" max="7" width="14.69140625" customWidth="1"/>
    <col min="8" max="9" width="17.69140625" customWidth="1"/>
    <col min="10" max="13" width="9.1523437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2" spans="1:20">
      <c r="A2" s="65" t="s">
        <v>0</v>
      </c>
      <c r="B2" s="65" t="s">
        <v>5</v>
      </c>
      <c r="C2" s="65" t="s">
        <v>32</v>
      </c>
      <c r="D2" s="66" t="s">
        <v>29</v>
      </c>
      <c r="E2" s="111" t="s">
        <v>30</v>
      </c>
      <c r="F2" s="113" t="s">
        <v>31</v>
      </c>
      <c r="G2" s="67"/>
      <c r="H2" s="67" t="s">
        <v>34</v>
      </c>
      <c r="I2" s="68"/>
    </row>
    <row r="3" spans="1:20">
      <c r="A3" s="69">
        <f ca="1">Overview!$W$8</f>
        <v>44720</v>
      </c>
      <c r="B3" s="65" t="str">
        <f>MID(O3,FIND(" ",O3)+1,8)</f>
        <v>08:32:53</v>
      </c>
      <c r="C3" s="65" t="s">
        <v>381</v>
      </c>
      <c r="D3" s="66">
        <f t="shared" ref="D3:D65" si="0">L3</f>
        <v>53</v>
      </c>
      <c r="E3" s="111">
        <f t="shared" ref="E3:E65" si="1">M3/100</f>
        <v>25.25</v>
      </c>
      <c r="F3" s="113">
        <f t="shared" ref="F3:F34" si="2">(D3*E3)</f>
        <v>1338.25</v>
      </c>
      <c r="G3" s="67" t="s">
        <v>12</v>
      </c>
      <c r="H3" s="67" t="str">
        <f t="shared" ref="H3:H34" si="3">Q3</f>
        <v>00304249416TRLO1</v>
      </c>
      <c r="I3" s="68"/>
      <c r="J3" s="90" t="s">
        <v>385</v>
      </c>
      <c r="K3" s="225" t="s">
        <v>386</v>
      </c>
      <c r="L3">
        <v>53</v>
      </c>
      <c r="M3">
        <v>2525</v>
      </c>
      <c r="N3" t="s">
        <v>387</v>
      </c>
      <c r="O3" t="s">
        <v>2834</v>
      </c>
      <c r="P3" t="s">
        <v>388</v>
      </c>
      <c r="Q3" t="s">
        <v>2835</v>
      </c>
      <c r="R3">
        <v>840</v>
      </c>
      <c r="S3">
        <v>1</v>
      </c>
      <c r="T3">
        <v>1</v>
      </c>
    </row>
    <row r="4" spans="1:20">
      <c r="A4" s="69">
        <f ca="1">Overview!$W$8</f>
        <v>44720</v>
      </c>
      <c r="B4" s="65" t="str">
        <f t="shared" ref="B4:B66" si="4">MID(O4,FIND(" ",O4)+1,8)</f>
        <v>08:35:25</v>
      </c>
      <c r="C4" s="65" t="s">
        <v>381</v>
      </c>
      <c r="D4" s="66">
        <f t="shared" si="0"/>
        <v>57</v>
      </c>
      <c r="E4" s="111">
        <f t="shared" si="1"/>
        <v>25.25</v>
      </c>
      <c r="F4" s="113">
        <f t="shared" si="2"/>
        <v>1439.25</v>
      </c>
      <c r="G4" s="67" t="s">
        <v>12</v>
      </c>
      <c r="H4" s="67" t="str">
        <f t="shared" si="3"/>
        <v>00304250896TRLO1</v>
      </c>
      <c r="I4" s="68"/>
      <c r="J4" t="s">
        <v>385</v>
      </c>
      <c r="K4" s="225" t="s">
        <v>386</v>
      </c>
      <c r="L4">
        <v>57</v>
      </c>
      <c r="M4">
        <v>2525</v>
      </c>
      <c r="N4" t="s">
        <v>387</v>
      </c>
      <c r="O4" t="s">
        <v>2836</v>
      </c>
      <c r="P4" t="s">
        <v>388</v>
      </c>
      <c r="Q4" t="s">
        <v>2837</v>
      </c>
      <c r="R4">
        <v>840</v>
      </c>
      <c r="S4">
        <v>1</v>
      </c>
      <c r="T4">
        <v>1</v>
      </c>
    </row>
    <row r="5" spans="1:20">
      <c r="A5" s="69">
        <f ca="1">Overview!$W$8</f>
        <v>44720</v>
      </c>
      <c r="B5" s="65" t="str">
        <f t="shared" si="4"/>
        <v>08:37:47</v>
      </c>
      <c r="C5" s="65" t="s">
        <v>381</v>
      </c>
      <c r="D5" s="66">
        <f t="shared" si="0"/>
        <v>93</v>
      </c>
      <c r="E5" s="111">
        <f t="shared" si="1"/>
        <v>25.25</v>
      </c>
      <c r="F5" s="113">
        <f t="shared" si="2"/>
        <v>2348.25</v>
      </c>
      <c r="G5" s="67" t="s">
        <v>12</v>
      </c>
      <c r="H5" s="67" t="str">
        <f t="shared" si="3"/>
        <v>00304252416TRLO1</v>
      </c>
      <c r="I5" s="68"/>
      <c r="J5" t="s">
        <v>385</v>
      </c>
      <c r="K5" s="225" t="s">
        <v>386</v>
      </c>
      <c r="L5">
        <v>93</v>
      </c>
      <c r="M5">
        <v>2525</v>
      </c>
      <c r="N5" t="s">
        <v>387</v>
      </c>
      <c r="O5" t="s">
        <v>2838</v>
      </c>
      <c r="P5" t="s">
        <v>388</v>
      </c>
      <c r="Q5" t="s">
        <v>2839</v>
      </c>
      <c r="R5">
        <v>840</v>
      </c>
      <c r="S5">
        <v>1</v>
      </c>
      <c r="T5">
        <v>1</v>
      </c>
    </row>
    <row r="6" spans="1:20">
      <c r="A6" s="69">
        <f ca="1">Overview!$W$8</f>
        <v>44720</v>
      </c>
      <c r="B6" s="65" t="str">
        <f t="shared" si="4"/>
        <v>08:37:47</v>
      </c>
      <c r="C6" s="65" t="s">
        <v>381</v>
      </c>
      <c r="D6" s="66">
        <f t="shared" si="0"/>
        <v>12</v>
      </c>
      <c r="E6" s="111">
        <f t="shared" si="1"/>
        <v>25.25</v>
      </c>
      <c r="F6" s="113">
        <f t="shared" si="2"/>
        <v>303</v>
      </c>
      <c r="G6" s="67" t="s">
        <v>12</v>
      </c>
      <c r="H6" s="67" t="str">
        <f t="shared" si="3"/>
        <v>00304252417TRLO1</v>
      </c>
      <c r="I6" s="68"/>
      <c r="J6" t="s">
        <v>385</v>
      </c>
      <c r="K6" s="225" t="s">
        <v>386</v>
      </c>
      <c r="L6">
        <v>12</v>
      </c>
      <c r="M6">
        <v>2525</v>
      </c>
      <c r="N6" t="s">
        <v>387</v>
      </c>
      <c r="O6" t="s">
        <v>2838</v>
      </c>
      <c r="P6" t="s">
        <v>388</v>
      </c>
      <c r="Q6" t="s">
        <v>2840</v>
      </c>
      <c r="R6">
        <v>840</v>
      </c>
      <c r="S6">
        <v>1</v>
      </c>
      <c r="T6">
        <v>1</v>
      </c>
    </row>
    <row r="7" spans="1:20">
      <c r="A7" s="69">
        <f ca="1">Overview!$W$8</f>
        <v>44720</v>
      </c>
      <c r="B7" s="65" t="str">
        <f t="shared" si="4"/>
        <v>08:39:35</v>
      </c>
      <c r="C7" s="65" t="s">
        <v>381</v>
      </c>
      <c r="D7" s="66">
        <f t="shared" si="0"/>
        <v>60</v>
      </c>
      <c r="E7" s="111">
        <f t="shared" si="1"/>
        <v>25.25</v>
      </c>
      <c r="F7" s="113">
        <f t="shared" si="2"/>
        <v>1515</v>
      </c>
      <c r="G7" s="67" t="s">
        <v>12</v>
      </c>
      <c r="H7" s="67" t="str">
        <f t="shared" si="3"/>
        <v>00304253514TRLO1</v>
      </c>
      <c r="I7" s="68"/>
      <c r="J7" t="s">
        <v>385</v>
      </c>
      <c r="K7" s="225" t="s">
        <v>386</v>
      </c>
      <c r="L7">
        <v>60</v>
      </c>
      <c r="M7">
        <v>2525</v>
      </c>
      <c r="N7" t="s">
        <v>387</v>
      </c>
      <c r="O7" t="s">
        <v>2841</v>
      </c>
      <c r="P7" t="s">
        <v>388</v>
      </c>
      <c r="Q7" t="s">
        <v>2842</v>
      </c>
      <c r="R7">
        <v>840</v>
      </c>
      <c r="S7">
        <v>1</v>
      </c>
      <c r="T7">
        <v>1</v>
      </c>
    </row>
    <row r="8" spans="1:20">
      <c r="A8" s="69">
        <f ca="1">Overview!$W$8</f>
        <v>44720</v>
      </c>
      <c r="B8" s="65" t="str">
        <f t="shared" si="4"/>
        <v>08:41:27</v>
      </c>
      <c r="C8" s="65" t="s">
        <v>381</v>
      </c>
      <c r="D8" s="66">
        <f t="shared" si="0"/>
        <v>59</v>
      </c>
      <c r="E8" s="111">
        <f t="shared" si="1"/>
        <v>25.25</v>
      </c>
      <c r="F8" s="113">
        <f t="shared" si="2"/>
        <v>1489.75</v>
      </c>
      <c r="G8" s="67" t="s">
        <v>12</v>
      </c>
      <c r="H8" s="67" t="str">
        <f t="shared" si="3"/>
        <v>00304254723TRLO1</v>
      </c>
      <c r="I8" s="68"/>
      <c r="J8" t="s">
        <v>385</v>
      </c>
      <c r="K8" s="225" t="s">
        <v>386</v>
      </c>
      <c r="L8">
        <v>59</v>
      </c>
      <c r="M8">
        <v>2525</v>
      </c>
      <c r="N8" t="s">
        <v>387</v>
      </c>
      <c r="O8" t="s">
        <v>2843</v>
      </c>
      <c r="P8" t="s">
        <v>388</v>
      </c>
      <c r="Q8" t="s">
        <v>2844</v>
      </c>
      <c r="R8">
        <v>840</v>
      </c>
      <c r="S8">
        <v>1</v>
      </c>
      <c r="T8">
        <v>1</v>
      </c>
    </row>
    <row r="9" spans="1:20">
      <c r="A9" s="69">
        <f ca="1">Overview!$W$8</f>
        <v>44720</v>
      </c>
      <c r="B9" s="65" t="str">
        <f t="shared" si="4"/>
        <v>08:43:01</v>
      </c>
      <c r="C9" s="65" t="s">
        <v>381</v>
      </c>
      <c r="D9" s="66">
        <f t="shared" si="0"/>
        <v>88</v>
      </c>
      <c r="E9" s="111">
        <f t="shared" si="1"/>
        <v>25.25</v>
      </c>
      <c r="F9" s="113">
        <f t="shared" si="2"/>
        <v>2222</v>
      </c>
      <c r="G9" s="67" t="s">
        <v>12</v>
      </c>
      <c r="H9" s="67" t="str">
        <f t="shared" si="3"/>
        <v>00304255251TRLO1</v>
      </c>
      <c r="I9" s="68"/>
      <c r="J9" t="s">
        <v>385</v>
      </c>
      <c r="K9" s="225" t="s">
        <v>386</v>
      </c>
      <c r="L9">
        <v>88</v>
      </c>
      <c r="M9">
        <v>2525</v>
      </c>
      <c r="N9" t="s">
        <v>387</v>
      </c>
      <c r="O9" t="s">
        <v>2845</v>
      </c>
      <c r="P9" t="s">
        <v>388</v>
      </c>
      <c r="Q9" t="s">
        <v>2846</v>
      </c>
      <c r="R9">
        <v>840</v>
      </c>
      <c r="S9">
        <v>1</v>
      </c>
      <c r="T9">
        <v>1</v>
      </c>
    </row>
    <row r="10" spans="1:20">
      <c r="A10" s="69">
        <f ca="1">Overview!$W$8</f>
        <v>44720</v>
      </c>
      <c r="B10" s="65" t="str">
        <f t="shared" si="4"/>
        <v>08:44:49</v>
      </c>
      <c r="C10" s="65" t="s">
        <v>381</v>
      </c>
      <c r="D10" s="66">
        <f t="shared" si="0"/>
        <v>104</v>
      </c>
      <c r="E10" s="111">
        <f t="shared" si="1"/>
        <v>25.25</v>
      </c>
      <c r="F10" s="113">
        <f t="shared" si="2"/>
        <v>2626</v>
      </c>
      <c r="G10" s="67" t="s">
        <v>12</v>
      </c>
      <c r="H10" s="67" t="str">
        <f t="shared" si="3"/>
        <v>00304255874TRLO1</v>
      </c>
      <c r="I10" s="68"/>
      <c r="J10" t="s">
        <v>385</v>
      </c>
      <c r="K10" s="225" t="s">
        <v>386</v>
      </c>
      <c r="L10">
        <v>104</v>
      </c>
      <c r="M10">
        <v>2525</v>
      </c>
      <c r="N10" t="s">
        <v>387</v>
      </c>
      <c r="O10" t="s">
        <v>2847</v>
      </c>
      <c r="P10" t="s">
        <v>388</v>
      </c>
      <c r="Q10" t="s">
        <v>2848</v>
      </c>
      <c r="R10">
        <v>840</v>
      </c>
      <c r="S10">
        <v>1</v>
      </c>
      <c r="T10">
        <v>1</v>
      </c>
    </row>
    <row r="11" spans="1:20">
      <c r="A11" s="69">
        <f ca="1">Overview!$W$8</f>
        <v>44720</v>
      </c>
      <c r="B11" s="65" t="str">
        <f t="shared" si="4"/>
        <v>08:47:01</v>
      </c>
      <c r="C11" s="65" t="s">
        <v>381</v>
      </c>
      <c r="D11" s="66">
        <f t="shared" si="0"/>
        <v>65</v>
      </c>
      <c r="E11" s="111">
        <f t="shared" si="1"/>
        <v>25.25</v>
      </c>
      <c r="F11" s="113">
        <f t="shared" si="2"/>
        <v>1641.25</v>
      </c>
      <c r="G11" s="67" t="s">
        <v>12</v>
      </c>
      <c r="H11" s="67" t="str">
        <f t="shared" si="3"/>
        <v>00304256847TRLO1</v>
      </c>
      <c r="I11" s="68"/>
      <c r="J11" t="s">
        <v>385</v>
      </c>
      <c r="K11" s="225" t="s">
        <v>386</v>
      </c>
      <c r="L11">
        <v>65</v>
      </c>
      <c r="M11">
        <v>2525</v>
      </c>
      <c r="N11" t="s">
        <v>387</v>
      </c>
      <c r="O11" t="s">
        <v>2849</v>
      </c>
      <c r="P11" t="s">
        <v>388</v>
      </c>
      <c r="Q11" t="s">
        <v>2850</v>
      </c>
      <c r="R11">
        <v>840</v>
      </c>
      <c r="S11">
        <v>1</v>
      </c>
      <c r="T11">
        <v>1</v>
      </c>
    </row>
    <row r="12" spans="1:20">
      <c r="A12" s="69">
        <f ca="1">Overview!$W$8</f>
        <v>44720</v>
      </c>
      <c r="B12" s="65" t="str">
        <f t="shared" si="4"/>
        <v>08:49:34</v>
      </c>
      <c r="C12" s="65" t="s">
        <v>381</v>
      </c>
      <c r="D12" s="66">
        <f t="shared" si="0"/>
        <v>64</v>
      </c>
      <c r="E12" s="111">
        <f t="shared" si="1"/>
        <v>25.25</v>
      </c>
      <c r="F12" s="113">
        <f t="shared" si="2"/>
        <v>1616</v>
      </c>
      <c r="G12" s="67" t="s">
        <v>12</v>
      </c>
      <c r="H12" s="67" t="str">
        <f t="shared" si="3"/>
        <v>00304258155TRLO1</v>
      </c>
      <c r="I12" s="68"/>
      <c r="J12" t="s">
        <v>385</v>
      </c>
      <c r="K12" s="225" t="s">
        <v>386</v>
      </c>
      <c r="L12">
        <v>64</v>
      </c>
      <c r="M12">
        <v>2525</v>
      </c>
      <c r="N12" t="s">
        <v>387</v>
      </c>
      <c r="O12" t="s">
        <v>2851</v>
      </c>
      <c r="P12" t="s">
        <v>388</v>
      </c>
      <c r="Q12" t="s">
        <v>2852</v>
      </c>
      <c r="R12">
        <v>840</v>
      </c>
      <c r="S12">
        <v>1</v>
      </c>
      <c r="T12">
        <v>1</v>
      </c>
    </row>
    <row r="13" spans="1:20">
      <c r="A13" s="69">
        <f ca="1">Overview!$W$8</f>
        <v>44720</v>
      </c>
      <c r="B13" s="65" t="str">
        <f t="shared" si="4"/>
        <v>08:51:23</v>
      </c>
      <c r="C13" s="65" t="s">
        <v>381</v>
      </c>
      <c r="D13" s="66">
        <f t="shared" si="0"/>
        <v>61</v>
      </c>
      <c r="E13" s="111">
        <f t="shared" si="1"/>
        <v>25.25</v>
      </c>
      <c r="F13" s="113">
        <f t="shared" si="2"/>
        <v>1540.25</v>
      </c>
      <c r="G13" s="67" t="s">
        <v>12</v>
      </c>
      <c r="H13" s="67" t="str">
        <f t="shared" si="3"/>
        <v>00304259035TRLO1</v>
      </c>
      <c r="I13" s="68"/>
      <c r="J13" t="s">
        <v>385</v>
      </c>
      <c r="K13" s="225" t="s">
        <v>386</v>
      </c>
      <c r="L13">
        <v>61</v>
      </c>
      <c r="M13">
        <v>2525</v>
      </c>
      <c r="N13" t="s">
        <v>387</v>
      </c>
      <c r="O13" t="s">
        <v>2853</v>
      </c>
      <c r="P13" t="s">
        <v>388</v>
      </c>
      <c r="Q13" t="s">
        <v>2854</v>
      </c>
      <c r="R13">
        <v>840</v>
      </c>
      <c r="S13">
        <v>1</v>
      </c>
      <c r="T13">
        <v>1</v>
      </c>
    </row>
    <row r="14" spans="1:20">
      <c r="A14" s="69">
        <f ca="1">Overview!$W$8</f>
        <v>44720</v>
      </c>
      <c r="B14" s="65" t="str">
        <f t="shared" si="4"/>
        <v>08:53:08</v>
      </c>
      <c r="C14" s="65" t="s">
        <v>381</v>
      </c>
      <c r="D14" s="66">
        <f t="shared" si="0"/>
        <v>115</v>
      </c>
      <c r="E14" s="111">
        <f t="shared" si="1"/>
        <v>25.2</v>
      </c>
      <c r="F14" s="113">
        <f t="shared" si="2"/>
        <v>2898</v>
      </c>
      <c r="G14" s="67" t="s">
        <v>12</v>
      </c>
      <c r="H14" s="67" t="str">
        <f t="shared" si="3"/>
        <v>00304259646TRLO1</v>
      </c>
      <c r="I14" s="68"/>
      <c r="J14" t="s">
        <v>385</v>
      </c>
      <c r="K14" s="225" t="s">
        <v>386</v>
      </c>
      <c r="L14">
        <v>115</v>
      </c>
      <c r="M14">
        <v>2520</v>
      </c>
      <c r="N14" t="s">
        <v>387</v>
      </c>
      <c r="O14" t="s">
        <v>2855</v>
      </c>
      <c r="P14" t="s">
        <v>388</v>
      </c>
      <c r="Q14" t="s">
        <v>2856</v>
      </c>
      <c r="R14">
        <v>840</v>
      </c>
      <c r="S14">
        <v>1</v>
      </c>
      <c r="T14">
        <v>1</v>
      </c>
    </row>
    <row r="15" spans="1:20">
      <c r="A15" s="69">
        <f ca="1">Overview!$W$8</f>
        <v>44720</v>
      </c>
      <c r="B15" s="65" t="str">
        <f t="shared" si="4"/>
        <v>08:53:08</v>
      </c>
      <c r="C15" s="65" t="s">
        <v>381</v>
      </c>
      <c r="D15" s="66">
        <f t="shared" si="0"/>
        <v>10</v>
      </c>
      <c r="E15" s="111">
        <f t="shared" si="1"/>
        <v>25.2</v>
      </c>
      <c r="F15" s="113">
        <f t="shared" si="2"/>
        <v>252</v>
      </c>
      <c r="G15" s="67" t="s">
        <v>12</v>
      </c>
      <c r="H15" s="67" t="str">
        <f t="shared" si="3"/>
        <v>00304259647TRLO1</v>
      </c>
      <c r="I15" s="68"/>
      <c r="J15" t="s">
        <v>385</v>
      </c>
      <c r="K15" s="225" t="s">
        <v>386</v>
      </c>
      <c r="L15">
        <v>10</v>
      </c>
      <c r="M15">
        <v>2520</v>
      </c>
      <c r="N15" t="s">
        <v>387</v>
      </c>
      <c r="O15" t="s">
        <v>2855</v>
      </c>
      <c r="P15" t="s">
        <v>388</v>
      </c>
      <c r="Q15" t="s">
        <v>2857</v>
      </c>
      <c r="R15">
        <v>840</v>
      </c>
      <c r="S15">
        <v>1</v>
      </c>
      <c r="T15">
        <v>1</v>
      </c>
    </row>
    <row r="16" spans="1:20">
      <c r="A16" s="69">
        <f ca="1">Overview!$W$8</f>
        <v>44720</v>
      </c>
      <c r="B16" s="65" t="str">
        <f t="shared" si="4"/>
        <v>08:53:08</v>
      </c>
      <c r="C16" s="65" t="s">
        <v>381</v>
      </c>
      <c r="D16" s="66">
        <f t="shared" si="0"/>
        <v>50</v>
      </c>
      <c r="E16" s="111">
        <f t="shared" si="1"/>
        <v>25.2</v>
      </c>
      <c r="F16" s="113">
        <f t="shared" si="2"/>
        <v>1260</v>
      </c>
      <c r="G16" s="67" t="s">
        <v>12</v>
      </c>
      <c r="H16" s="67" t="str">
        <f t="shared" si="3"/>
        <v>00304259648TRLO1</v>
      </c>
      <c r="I16" s="68"/>
      <c r="J16" t="s">
        <v>385</v>
      </c>
      <c r="K16" s="225" t="s">
        <v>386</v>
      </c>
      <c r="L16">
        <v>50</v>
      </c>
      <c r="M16">
        <v>2520</v>
      </c>
      <c r="N16" t="s">
        <v>387</v>
      </c>
      <c r="O16" t="s">
        <v>2855</v>
      </c>
      <c r="P16" t="s">
        <v>388</v>
      </c>
      <c r="Q16" t="s">
        <v>2858</v>
      </c>
      <c r="R16">
        <v>840</v>
      </c>
      <c r="S16">
        <v>1</v>
      </c>
      <c r="T16">
        <v>1</v>
      </c>
    </row>
    <row r="17" spans="1:20">
      <c r="A17" s="69">
        <f ca="1">Overview!$W$8</f>
        <v>44720</v>
      </c>
      <c r="B17" s="65" t="str">
        <f t="shared" si="4"/>
        <v>08:53:08</v>
      </c>
      <c r="C17" s="65" t="s">
        <v>381</v>
      </c>
      <c r="D17" s="66">
        <f t="shared" si="0"/>
        <v>51</v>
      </c>
      <c r="E17" s="111">
        <f t="shared" si="1"/>
        <v>25.2</v>
      </c>
      <c r="F17" s="113">
        <f t="shared" si="2"/>
        <v>1285.2</v>
      </c>
      <c r="G17" s="67" t="s">
        <v>12</v>
      </c>
      <c r="H17" s="67" t="str">
        <f t="shared" si="3"/>
        <v>00304259649TRLO1</v>
      </c>
      <c r="I17" s="68"/>
      <c r="J17" t="s">
        <v>385</v>
      </c>
      <c r="K17" s="225" t="s">
        <v>386</v>
      </c>
      <c r="L17">
        <v>51</v>
      </c>
      <c r="M17">
        <v>2520</v>
      </c>
      <c r="N17" t="s">
        <v>387</v>
      </c>
      <c r="O17" t="s">
        <v>2855</v>
      </c>
      <c r="P17" t="s">
        <v>388</v>
      </c>
      <c r="Q17" t="s">
        <v>2859</v>
      </c>
      <c r="R17">
        <v>840</v>
      </c>
      <c r="S17">
        <v>1</v>
      </c>
      <c r="T17">
        <v>1</v>
      </c>
    </row>
    <row r="18" spans="1:20">
      <c r="A18" s="69">
        <f ca="1">Overview!$W$8</f>
        <v>44720</v>
      </c>
      <c r="B18" s="65" t="str">
        <f t="shared" si="4"/>
        <v>08:53:08</v>
      </c>
      <c r="C18" s="65" t="s">
        <v>381</v>
      </c>
      <c r="D18" s="66">
        <f t="shared" si="0"/>
        <v>60</v>
      </c>
      <c r="E18" s="111">
        <f t="shared" si="1"/>
        <v>25.2</v>
      </c>
      <c r="F18" s="113">
        <f t="shared" si="2"/>
        <v>1512</v>
      </c>
      <c r="G18" s="67" t="s">
        <v>12</v>
      </c>
      <c r="H18" s="67" t="str">
        <f t="shared" si="3"/>
        <v>00304259650TRLO1</v>
      </c>
      <c r="I18" s="68"/>
      <c r="J18" t="s">
        <v>385</v>
      </c>
      <c r="K18" s="225" t="s">
        <v>386</v>
      </c>
      <c r="L18">
        <v>60</v>
      </c>
      <c r="M18">
        <v>2520</v>
      </c>
      <c r="N18" t="s">
        <v>387</v>
      </c>
      <c r="O18" t="s">
        <v>2855</v>
      </c>
      <c r="P18" t="s">
        <v>388</v>
      </c>
      <c r="Q18" t="s">
        <v>2860</v>
      </c>
      <c r="R18">
        <v>840</v>
      </c>
      <c r="S18">
        <v>1</v>
      </c>
      <c r="T18">
        <v>1</v>
      </c>
    </row>
    <row r="19" spans="1:20">
      <c r="A19" s="69">
        <f ca="1">Overview!$W$8</f>
        <v>44720</v>
      </c>
      <c r="B19" s="65" t="str">
        <f t="shared" si="4"/>
        <v>08:53:08</v>
      </c>
      <c r="C19" s="65" t="s">
        <v>381</v>
      </c>
      <c r="D19" s="66">
        <f t="shared" si="0"/>
        <v>67</v>
      </c>
      <c r="E19" s="111">
        <f t="shared" si="1"/>
        <v>25.2</v>
      </c>
      <c r="F19" s="113">
        <f t="shared" si="2"/>
        <v>1688.3999999999999</v>
      </c>
      <c r="G19" s="67" t="s">
        <v>12</v>
      </c>
      <c r="H19" s="67" t="str">
        <f t="shared" si="3"/>
        <v>00304259651TRLO1</v>
      </c>
      <c r="I19" s="68"/>
      <c r="J19" t="s">
        <v>385</v>
      </c>
      <c r="K19" s="225" t="s">
        <v>386</v>
      </c>
      <c r="L19">
        <v>67</v>
      </c>
      <c r="M19">
        <v>2520</v>
      </c>
      <c r="N19" t="s">
        <v>387</v>
      </c>
      <c r="O19" t="s">
        <v>2855</v>
      </c>
      <c r="P19" t="s">
        <v>388</v>
      </c>
      <c r="Q19" t="s">
        <v>2861</v>
      </c>
      <c r="R19">
        <v>840</v>
      </c>
      <c r="S19">
        <v>1</v>
      </c>
      <c r="T19">
        <v>1</v>
      </c>
    </row>
    <row r="20" spans="1:20">
      <c r="A20" s="69">
        <f ca="1">Overview!$W$8</f>
        <v>44720</v>
      </c>
      <c r="B20" s="65" t="str">
        <f t="shared" si="4"/>
        <v>08:53:08</v>
      </c>
      <c r="C20" s="65" t="s">
        <v>381</v>
      </c>
      <c r="D20" s="66">
        <f t="shared" si="0"/>
        <v>51</v>
      </c>
      <c r="E20" s="111">
        <f t="shared" si="1"/>
        <v>25.2</v>
      </c>
      <c r="F20" s="113">
        <f t="shared" si="2"/>
        <v>1285.2</v>
      </c>
      <c r="G20" s="67" t="s">
        <v>12</v>
      </c>
      <c r="H20" s="67" t="str">
        <f t="shared" si="3"/>
        <v>00304259652TRLO1</v>
      </c>
      <c r="I20" s="68"/>
      <c r="J20" t="s">
        <v>385</v>
      </c>
      <c r="K20" s="225" t="s">
        <v>386</v>
      </c>
      <c r="L20">
        <v>51</v>
      </c>
      <c r="M20">
        <v>2520</v>
      </c>
      <c r="N20" t="s">
        <v>387</v>
      </c>
      <c r="O20" t="s">
        <v>2855</v>
      </c>
      <c r="P20" t="s">
        <v>388</v>
      </c>
      <c r="Q20" t="s">
        <v>2862</v>
      </c>
      <c r="R20">
        <v>840</v>
      </c>
      <c r="S20">
        <v>1</v>
      </c>
      <c r="T20">
        <v>1</v>
      </c>
    </row>
    <row r="21" spans="1:20">
      <c r="A21" s="69">
        <f ca="1">Overview!$W$8</f>
        <v>44720</v>
      </c>
      <c r="B21" s="65" t="str">
        <f t="shared" si="4"/>
        <v>08:57:04</v>
      </c>
      <c r="C21" s="65" t="s">
        <v>381</v>
      </c>
      <c r="D21" s="66">
        <f t="shared" si="0"/>
        <v>52</v>
      </c>
      <c r="E21" s="111">
        <f t="shared" si="1"/>
        <v>25.2</v>
      </c>
      <c r="F21" s="113">
        <f t="shared" si="2"/>
        <v>1310.3999999999999</v>
      </c>
      <c r="G21" s="67" t="s">
        <v>12</v>
      </c>
      <c r="H21" s="67" t="str">
        <f t="shared" si="3"/>
        <v>00304261111TRLO1</v>
      </c>
      <c r="I21" s="68"/>
      <c r="J21" t="s">
        <v>385</v>
      </c>
      <c r="K21" s="225" t="s">
        <v>386</v>
      </c>
      <c r="L21">
        <v>52</v>
      </c>
      <c r="M21">
        <v>2520</v>
      </c>
      <c r="N21" t="s">
        <v>387</v>
      </c>
      <c r="O21" t="s">
        <v>2863</v>
      </c>
      <c r="P21" t="s">
        <v>388</v>
      </c>
      <c r="Q21" t="s">
        <v>2864</v>
      </c>
      <c r="R21">
        <v>840</v>
      </c>
      <c r="S21">
        <v>1</v>
      </c>
      <c r="T21">
        <v>1</v>
      </c>
    </row>
    <row r="22" spans="1:20">
      <c r="A22" s="69">
        <f ca="1">Overview!$W$8</f>
        <v>44720</v>
      </c>
      <c r="B22" s="65" t="str">
        <f t="shared" si="4"/>
        <v>08:57:04</v>
      </c>
      <c r="C22" s="65" t="s">
        <v>381</v>
      </c>
      <c r="D22" s="66">
        <f t="shared" si="0"/>
        <v>46</v>
      </c>
      <c r="E22" s="111">
        <f t="shared" si="1"/>
        <v>25.2</v>
      </c>
      <c r="F22" s="113">
        <f t="shared" si="2"/>
        <v>1159.2</v>
      </c>
      <c r="G22" s="67" t="s">
        <v>12</v>
      </c>
      <c r="H22" s="67" t="str">
        <f t="shared" si="3"/>
        <v>00304261112TRLO1</v>
      </c>
      <c r="I22" s="68"/>
      <c r="J22" t="s">
        <v>385</v>
      </c>
      <c r="K22" s="225" t="s">
        <v>386</v>
      </c>
      <c r="L22">
        <v>46</v>
      </c>
      <c r="M22">
        <v>2520</v>
      </c>
      <c r="N22" t="s">
        <v>387</v>
      </c>
      <c r="O22" t="s">
        <v>2863</v>
      </c>
      <c r="P22" t="s">
        <v>388</v>
      </c>
      <c r="Q22" t="s">
        <v>2865</v>
      </c>
      <c r="R22">
        <v>840</v>
      </c>
      <c r="S22">
        <v>1</v>
      </c>
      <c r="T22">
        <v>1</v>
      </c>
    </row>
    <row r="23" spans="1:20">
      <c r="A23" s="69">
        <f ca="1">Overview!$W$8</f>
        <v>44720</v>
      </c>
      <c r="B23" s="65" t="str">
        <f t="shared" si="4"/>
        <v>08:57:56</v>
      </c>
      <c r="C23" s="65" t="s">
        <v>381</v>
      </c>
      <c r="D23" s="66">
        <f t="shared" si="0"/>
        <v>119</v>
      </c>
      <c r="E23" s="111">
        <f t="shared" si="1"/>
        <v>25.25</v>
      </c>
      <c r="F23" s="113">
        <f t="shared" si="2"/>
        <v>3004.75</v>
      </c>
      <c r="G23" s="67" t="s">
        <v>12</v>
      </c>
      <c r="H23" s="67" t="str">
        <f t="shared" si="3"/>
        <v>00304261599TRLO1</v>
      </c>
      <c r="I23" s="68"/>
      <c r="J23" t="s">
        <v>385</v>
      </c>
      <c r="K23" s="225" t="s">
        <v>386</v>
      </c>
      <c r="L23">
        <v>119</v>
      </c>
      <c r="M23">
        <v>2525</v>
      </c>
      <c r="N23" t="s">
        <v>387</v>
      </c>
      <c r="O23" t="s">
        <v>2866</v>
      </c>
      <c r="P23" t="s">
        <v>388</v>
      </c>
      <c r="Q23" t="s">
        <v>2867</v>
      </c>
      <c r="R23">
        <v>840</v>
      </c>
      <c r="S23">
        <v>1</v>
      </c>
      <c r="T23">
        <v>1</v>
      </c>
    </row>
    <row r="24" spans="1:20">
      <c r="A24" s="69">
        <f ca="1">Overview!$W$8</f>
        <v>44720</v>
      </c>
      <c r="B24" s="65" t="str">
        <f t="shared" si="4"/>
        <v>09:00:09</v>
      </c>
      <c r="C24" s="65" t="s">
        <v>381</v>
      </c>
      <c r="D24" s="66">
        <f t="shared" si="0"/>
        <v>118</v>
      </c>
      <c r="E24" s="111">
        <f t="shared" si="1"/>
        <v>25.25</v>
      </c>
      <c r="F24" s="113">
        <f t="shared" si="2"/>
        <v>2979.5</v>
      </c>
      <c r="G24" s="67" t="s">
        <v>12</v>
      </c>
      <c r="H24" s="67" t="str">
        <f t="shared" si="3"/>
        <v>00304262539TRLO1</v>
      </c>
      <c r="I24" s="68"/>
      <c r="J24" t="s">
        <v>385</v>
      </c>
      <c r="K24" s="225" t="s">
        <v>386</v>
      </c>
      <c r="L24">
        <v>118</v>
      </c>
      <c r="M24">
        <v>2525</v>
      </c>
      <c r="N24" t="s">
        <v>387</v>
      </c>
      <c r="O24" t="s">
        <v>2868</v>
      </c>
      <c r="P24" t="s">
        <v>388</v>
      </c>
      <c r="Q24" t="s">
        <v>2869</v>
      </c>
      <c r="R24">
        <v>840</v>
      </c>
      <c r="S24">
        <v>1</v>
      </c>
      <c r="T24">
        <v>1</v>
      </c>
    </row>
    <row r="25" spans="1:20">
      <c r="A25" s="69">
        <f ca="1">Overview!$W$8</f>
        <v>44720</v>
      </c>
      <c r="B25" s="65" t="str">
        <f t="shared" si="4"/>
        <v>09:00:09</v>
      </c>
      <c r="C25" s="65" t="s">
        <v>381</v>
      </c>
      <c r="D25" s="66">
        <f t="shared" si="0"/>
        <v>23</v>
      </c>
      <c r="E25" s="111">
        <f t="shared" si="1"/>
        <v>25.25</v>
      </c>
      <c r="F25" s="113">
        <f t="shared" si="2"/>
        <v>580.75</v>
      </c>
      <c r="G25" s="67" t="s">
        <v>12</v>
      </c>
      <c r="H25" s="67" t="str">
        <f t="shared" si="3"/>
        <v>00304262540TRLO1</v>
      </c>
      <c r="I25" s="68"/>
      <c r="J25" t="s">
        <v>385</v>
      </c>
      <c r="K25" s="225" t="s">
        <v>386</v>
      </c>
      <c r="L25">
        <v>23</v>
      </c>
      <c r="M25">
        <v>2525</v>
      </c>
      <c r="N25" t="s">
        <v>387</v>
      </c>
      <c r="O25" t="s">
        <v>2870</v>
      </c>
      <c r="P25" t="s">
        <v>388</v>
      </c>
      <c r="Q25" t="s">
        <v>2871</v>
      </c>
      <c r="R25">
        <v>840</v>
      </c>
      <c r="S25">
        <v>1</v>
      </c>
      <c r="T25">
        <v>1</v>
      </c>
    </row>
    <row r="26" spans="1:20">
      <c r="A26" s="69">
        <f ca="1">Overview!$W$8</f>
        <v>44720</v>
      </c>
      <c r="B26" s="65" t="str">
        <f t="shared" si="4"/>
        <v>09:02:08</v>
      </c>
      <c r="C26" s="65" t="s">
        <v>381</v>
      </c>
      <c r="D26" s="66">
        <f t="shared" si="0"/>
        <v>113</v>
      </c>
      <c r="E26" s="111">
        <f t="shared" si="1"/>
        <v>25.25</v>
      </c>
      <c r="F26" s="113">
        <f t="shared" si="2"/>
        <v>2853.25</v>
      </c>
      <c r="G26" s="67" t="s">
        <v>12</v>
      </c>
      <c r="H26" s="67" t="str">
        <f t="shared" si="3"/>
        <v>00304263265TRLO1</v>
      </c>
      <c r="I26" s="68"/>
      <c r="J26" t="s">
        <v>385</v>
      </c>
      <c r="K26" s="225" t="s">
        <v>386</v>
      </c>
      <c r="L26">
        <v>113</v>
      </c>
      <c r="M26">
        <v>2525</v>
      </c>
      <c r="N26" t="s">
        <v>387</v>
      </c>
      <c r="O26" t="s">
        <v>2872</v>
      </c>
      <c r="P26" t="s">
        <v>388</v>
      </c>
      <c r="Q26" t="s">
        <v>2873</v>
      </c>
      <c r="R26">
        <v>840</v>
      </c>
      <c r="S26">
        <v>1</v>
      </c>
      <c r="T26">
        <v>1</v>
      </c>
    </row>
    <row r="27" spans="1:20">
      <c r="A27" s="69">
        <f ca="1">Overview!$W$8</f>
        <v>44720</v>
      </c>
      <c r="B27" s="65" t="str">
        <f t="shared" si="4"/>
        <v>09:04:12</v>
      </c>
      <c r="C27" s="65" t="s">
        <v>381</v>
      </c>
      <c r="D27" s="66">
        <f t="shared" si="0"/>
        <v>90</v>
      </c>
      <c r="E27" s="111">
        <f t="shared" si="1"/>
        <v>25.25</v>
      </c>
      <c r="F27" s="113">
        <f t="shared" si="2"/>
        <v>2272.5</v>
      </c>
      <c r="G27" s="67" t="s">
        <v>12</v>
      </c>
      <c r="H27" s="67" t="str">
        <f t="shared" si="3"/>
        <v>00304264055TRLO1</v>
      </c>
      <c r="I27" s="68"/>
      <c r="J27" t="s">
        <v>385</v>
      </c>
      <c r="K27" s="225" t="s">
        <v>386</v>
      </c>
      <c r="L27">
        <v>90</v>
      </c>
      <c r="M27">
        <v>2525</v>
      </c>
      <c r="N27" t="s">
        <v>387</v>
      </c>
      <c r="O27" t="s">
        <v>2874</v>
      </c>
      <c r="P27" t="s">
        <v>388</v>
      </c>
      <c r="Q27" t="s">
        <v>2875</v>
      </c>
      <c r="R27">
        <v>840</v>
      </c>
      <c r="S27">
        <v>1</v>
      </c>
      <c r="T27">
        <v>1</v>
      </c>
    </row>
    <row r="28" spans="1:20">
      <c r="A28" s="69">
        <f ca="1">Overview!$W$8</f>
        <v>44720</v>
      </c>
      <c r="B28" s="65" t="str">
        <f t="shared" si="4"/>
        <v>09:06:41</v>
      </c>
      <c r="C28" s="65" t="s">
        <v>381</v>
      </c>
      <c r="D28" s="66">
        <f t="shared" si="0"/>
        <v>109</v>
      </c>
      <c r="E28" s="111">
        <f t="shared" si="1"/>
        <v>25.25</v>
      </c>
      <c r="F28" s="113">
        <f t="shared" si="2"/>
        <v>2752.25</v>
      </c>
      <c r="G28" s="67" t="s">
        <v>12</v>
      </c>
      <c r="H28" s="67" t="str">
        <f t="shared" si="3"/>
        <v>00304264927TRLO1</v>
      </c>
      <c r="I28" s="68"/>
      <c r="J28" t="s">
        <v>385</v>
      </c>
      <c r="K28" s="225" t="s">
        <v>386</v>
      </c>
      <c r="L28">
        <v>109</v>
      </c>
      <c r="M28">
        <v>2525</v>
      </c>
      <c r="N28" t="s">
        <v>387</v>
      </c>
      <c r="O28" t="s">
        <v>2876</v>
      </c>
      <c r="P28" t="s">
        <v>388</v>
      </c>
      <c r="Q28" t="s">
        <v>2877</v>
      </c>
      <c r="R28">
        <v>840</v>
      </c>
      <c r="S28">
        <v>1</v>
      </c>
      <c r="T28">
        <v>1</v>
      </c>
    </row>
    <row r="29" spans="1:20">
      <c r="A29" s="69">
        <f ca="1">Overview!$W$8</f>
        <v>44720</v>
      </c>
      <c r="B29" s="65" t="str">
        <f t="shared" si="4"/>
        <v>09:09:14</v>
      </c>
      <c r="C29" s="65" t="s">
        <v>381</v>
      </c>
      <c r="D29" s="66">
        <f t="shared" si="0"/>
        <v>98</v>
      </c>
      <c r="E29" s="111">
        <f t="shared" si="1"/>
        <v>25.25</v>
      </c>
      <c r="F29" s="113">
        <f t="shared" si="2"/>
        <v>2474.5</v>
      </c>
      <c r="G29" s="67" t="s">
        <v>12</v>
      </c>
      <c r="H29" s="67" t="str">
        <f t="shared" si="3"/>
        <v>00304265884TRLO1</v>
      </c>
      <c r="I29" s="68"/>
      <c r="J29" t="s">
        <v>385</v>
      </c>
      <c r="K29" s="225" t="s">
        <v>386</v>
      </c>
      <c r="L29">
        <v>98</v>
      </c>
      <c r="M29">
        <v>2525</v>
      </c>
      <c r="N29" t="s">
        <v>387</v>
      </c>
      <c r="O29" t="s">
        <v>2878</v>
      </c>
      <c r="P29" t="s">
        <v>388</v>
      </c>
      <c r="Q29" t="s">
        <v>2879</v>
      </c>
      <c r="R29">
        <v>840</v>
      </c>
      <c r="S29">
        <v>1</v>
      </c>
      <c r="T29">
        <v>1</v>
      </c>
    </row>
    <row r="30" spans="1:20">
      <c r="A30" s="69">
        <f ca="1">Overview!$W$8</f>
        <v>44720</v>
      </c>
      <c r="B30" s="65" t="str">
        <f t="shared" si="4"/>
        <v>09:11:21</v>
      </c>
      <c r="C30" s="65" t="s">
        <v>381</v>
      </c>
      <c r="D30" s="66">
        <f t="shared" si="0"/>
        <v>108</v>
      </c>
      <c r="E30" s="111">
        <f t="shared" si="1"/>
        <v>25.25</v>
      </c>
      <c r="F30" s="113">
        <f t="shared" si="2"/>
        <v>2727</v>
      </c>
      <c r="G30" s="67" t="s">
        <v>12</v>
      </c>
      <c r="H30" s="67" t="str">
        <f t="shared" si="3"/>
        <v>00304266822TRLO1</v>
      </c>
      <c r="I30" s="68"/>
      <c r="J30" t="s">
        <v>385</v>
      </c>
      <c r="K30" s="225" t="s">
        <v>386</v>
      </c>
      <c r="L30">
        <v>108</v>
      </c>
      <c r="M30">
        <v>2525</v>
      </c>
      <c r="N30" t="s">
        <v>387</v>
      </c>
      <c r="O30" t="s">
        <v>2880</v>
      </c>
      <c r="P30" t="s">
        <v>388</v>
      </c>
      <c r="Q30" t="s">
        <v>2881</v>
      </c>
      <c r="R30">
        <v>840</v>
      </c>
      <c r="S30">
        <v>1</v>
      </c>
      <c r="T30">
        <v>1</v>
      </c>
    </row>
    <row r="31" spans="1:20">
      <c r="A31" s="69">
        <f ca="1">Overview!$W$8</f>
        <v>44720</v>
      </c>
      <c r="B31" s="65" t="str">
        <f t="shared" si="4"/>
        <v>09:13:51</v>
      </c>
      <c r="C31" s="65" t="s">
        <v>381</v>
      </c>
      <c r="D31" s="66">
        <f t="shared" si="0"/>
        <v>72</v>
      </c>
      <c r="E31" s="111">
        <f t="shared" si="1"/>
        <v>25.25</v>
      </c>
      <c r="F31" s="113">
        <f t="shared" si="2"/>
        <v>1818</v>
      </c>
      <c r="G31" s="67" t="s">
        <v>12</v>
      </c>
      <c r="H31" s="67" t="str">
        <f t="shared" si="3"/>
        <v>00304267719TRLO1</v>
      </c>
      <c r="I31" s="68"/>
      <c r="J31" t="s">
        <v>385</v>
      </c>
      <c r="K31" s="225" t="s">
        <v>386</v>
      </c>
      <c r="L31">
        <v>72</v>
      </c>
      <c r="M31">
        <v>2525</v>
      </c>
      <c r="N31" t="s">
        <v>387</v>
      </c>
      <c r="O31" t="s">
        <v>2882</v>
      </c>
      <c r="P31" t="s">
        <v>388</v>
      </c>
      <c r="Q31" t="s">
        <v>2883</v>
      </c>
      <c r="R31">
        <v>840</v>
      </c>
      <c r="S31">
        <v>1</v>
      </c>
      <c r="T31">
        <v>1</v>
      </c>
    </row>
    <row r="32" spans="1:20">
      <c r="A32" s="69">
        <f ca="1">Overview!$W$8</f>
        <v>44720</v>
      </c>
      <c r="B32" s="65" t="str">
        <f t="shared" si="4"/>
        <v>09:17:00</v>
      </c>
      <c r="C32" s="65" t="s">
        <v>381</v>
      </c>
      <c r="D32" s="66">
        <f t="shared" si="0"/>
        <v>68</v>
      </c>
      <c r="E32" s="111">
        <f t="shared" si="1"/>
        <v>25.25</v>
      </c>
      <c r="F32" s="113">
        <f t="shared" si="2"/>
        <v>1717</v>
      </c>
      <c r="G32" s="67" t="s">
        <v>12</v>
      </c>
      <c r="H32" s="67" t="str">
        <f t="shared" si="3"/>
        <v>00304268752TRLO1</v>
      </c>
      <c r="I32" s="68"/>
      <c r="J32" t="s">
        <v>385</v>
      </c>
      <c r="K32" s="225" t="s">
        <v>386</v>
      </c>
      <c r="L32">
        <v>68</v>
      </c>
      <c r="M32">
        <v>2525</v>
      </c>
      <c r="N32" t="s">
        <v>387</v>
      </c>
      <c r="O32" t="s">
        <v>2884</v>
      </c>
      <c r="P32" t="s">
        <v>388</v>
      </c>
      <c r="Q32" t="s">
        <v>2885</v>
      </c>
      <c r="R32">
        <v>840</v>
      </c>
      <c r="S32">
        <v>1</v>
      </c>
      <c r="T32">
        <v>1</v>
      </c>
    </row>
    <row r="33" spans="1:20">
      <c r="A33" s="69">
        <f ca="1">Overview!$W$8</f>
        <v>44720</v>
      </c>
      <c r="B33" s="65" t="str">
        <f t="shared" si="4"/>
        <v>09:20:11</v>
      </c>
      <c r="C33" s="65" t="s">
        <v>381</v>
      </c>
      <c r="D33" s="66">
        <f t="shared" si="0"/>
        <v>65</v>
      </c>
      <c r="E33" s="111">
        <f t="shared" si="1"/>
        <v>25.25</v>
      </c>
      <c r="F33" s="113">
        <f t="shared" si="2"/>
        <v>1641.25</v>
      </c>
      <c r="G33" s="67" t="s">
        <v>12</v>
      </c>
      <c r="H33" s="67" t="str">
        <f t="shared" si="3"/>
        <v>00304269943TRLO1</v>
      </c>
      <c r="J33" t="s">
        <v>385</v>
      </c>
      <c r="K33" s="225" t="s">
        <v>386</v>
      </c>
      <c r="L33">
        <v>65</v>
      </c>
      <c r="M33">
        <v>2525</v>
      </c>
      <c r="N33" t="s">
        <v>387</v>
      </c>
      <c r="O33" t="s">
        <v>2886</v>
      </c>
      <c r="P33" t="s">
        <v>388</v>
      </c>
      <c r="Q33" t="s">
        <v>2887</v>
      </c>
      <c r="R33">
        <v>840</v>
      </c>
      <c r="S33">
        <v>1</v>
      </c>
      <c r="T33">
        <v>1</v>
      </c>
    </row>
    <row r="34" spans="1:20">
      <c r="A34" s="69">
        <f ca="1">Overview!$W$8</f>
        <v>44720</v>
      </c>
      <c r="B34" s="65" t="str">
        <f t="shared" si="4"/>
        <v>09:22:30</v>
      </c>
      <c r="C34" s="65" t="s">
        <v>381</v>
      </c>
      <c r="D34" s="66">
        <f t="shared" si="0"/>
        <v>101</v>
      </c>
      <c r="E34" s="111">
        <f t="shared" si="1"/>
        <v>25.25</v>
      </c>
      <c r="F34" s="113">
        <f t="shared" si="2"/>
        <v>2550.25</v>
      </c>
      <c r="G34" s="67" t="s">
        <v>12</v>
      </c>
      <c r="H34" s="67" t="str">
        <f t="shared" si="3"/>
        <v>00304270730TRLO1</v>
      </c>
      <c r="J34" t="s">
        <v>385</v>
      </c>
      <c r="K34" s="225" t="s">
        <v>386</v>
      </c>
      <c r="L34">
        <v>101</v>
      </c>
      <c r="M34">
        <v>2525</v>
      </c>
      <c r="N34" t="s">
        <v>387</v>
      </c>
      <c r="O34" t="s">
        <v>2888</v>
      </c>
      <c r="P34" t="s">
        <v>388</v>
      </c>
      <c r="Q34" t="s">
        <v>2889</v>
      </c>
      <c r="R34">
        <v>840</v>
      </c>
      <c r="S34">
        <v>1</v>
      </c>
      <c r="T34">
        <v>1</v>
      </c>
    </row>
    <row r="35" spans="1:20">
      <c r="A35" s="69">
        <f ca="1">Overview!$W$8</f>
        <v>44720</v>
      </c>
      <c r="B35" s="65" t="str">
        <f t="shared" si="4"/>
        <v>09:24:41</v>
      </c>
      <c r="C35" s="65" t="s">
        <v>381</v>
      </c>
      <c r="D35" s="66">
        <f t="shared" si="0"/>
        <v>91</v>
      </c>
      <c r="E35" s="111">
        <f t="shared" si="1"/>
        <v>25.25</v>
      </c>
      <c r="F35" s="113">
        <f t="shared" ref="F35:F65" si="5">(D35*E35)</f>
        <v>2297.75</v>
      </c>
      <c r="G35" s="67" t="s">
        <v>12</v>
      </c>
      <c r="H35" s="67" t="str">
        <f t="shared" ref="H35:H65" si="6">Q35</f>
        <v>00304271529TRLO1</v>
      </c>
      <c r="J35" t="s">
        <v>385</v>
      </c>
      <c r="K35" s="225" t="s">
        <v>386</v>
      </c>
      <c r="L35">
        <v>91</v>
      </c>
      <c r="M35">
        <v>2525</v>
      </c>
      <c r="N35" t="s">
        <v>387</v>
      </c>
      <c r="O35" t="s">
        <v>2890</v>
      </c>
      <c r="P35" t="s">
        <v>388</v>
      </c>
      <c r="Q35" t="s">
        <v>2891</v>
      </c>
      <c r="R35">
        <v>840</v>
      </c>
      <c r="S35">
        <v>1</v>
      </c>
      <c r="T35">
        <v>1</v>
      </c>
    </row>
    <row r="36" spans="1:20">
      <c r="A36" s="69">
        <f ca="1">Overview!$W$8</f>
        <v>44720</v>
      </c>
      <c r="B36" s="65" t="str">
        <f t="shared" si="4"/>
        <v>09:27:21</v>
      </c>
      <c r="C36" s="65" t="s">
        <v>381</v>
      </c>
      <c r="D36" s="66">
        <f t="shared" si="0"/>
        <v>60</v>
      </c>
      <c r="E36" s="111">
        <f t="shared" si="1"/>
        <v>25.25</v>
      </c>
      <c r="F36" s="113">
        <f t="shared" si="5"/>
        <v>1515</v>
      </c>
      <c r="G36" s="67" t="s">
        <v>12</v>
      </c>
      <c r="H36" s="67" t="str">
        <f t="shared" si="6"/>
        <v>00304272486TRLO1</v>
      </c>
      <c r="J36" t="s">
        <v>385</v>
      </c>
      <c r="K36" s="225" t="s">
        <v>386</v>
      </c>
      <c r="L36">
        <v>60</v>
      </c>
      <c r="M36">
        <v>2525</v>
      </c>
      <c r="N36" t="s">
        <v>387</v>
      </c>
      <c r="O36" t="s">
        <v>2892</v>
      </c>
      <c r="P36" t="s">
        <v>388</v>
      </c>
      <c r="Q36" t="s">
        <v>2893</v>
      </c>
      <c r="R36">
        <v>840</v>
      </c>
      <c r="S36">
        <v>1</v>
      </c>
      <c r="T36">
        <v>1</v>
      </c>
    </row>
    <row r="37" spans="1:20">
      <c r="A37" s="69">
        <f ca="1">Overview!$W$8</f>
        <v>44720</v>
      </c>
      <c r="B37" s="65" t="str">
        <f t="shared" si="4"/>
        <v>09:30:56</v>
      </c>
      <c r="C37" s="65" t="s">
        <v>381</v>
      </c>
      <c r="D37" s="66">
        <f t="shared" si="0"/>
        <v>104</v>
      </c>
      <c r="E37" s="111">
        <f t="shared" si="1"/>
        <v>25.25</v>
      </c>
      <c r="F37" s="113">
        <f t="shared" si="5"/>
        <v>2626</v>
      </c>
      <c r="G37" s="67" t="s">
        <v>12</v>
      </c>
      <c r="H37" s="67" t="str">
        <f t="shared" si="6"/>
        <v>00304273727TRLO1</v>
      </c>
      <c r="J37" t="s">
        <v>385</v>
      </c>
      <c r="K37" s="225" t="s">
        <v>386</v>
      </c>
      <c r="L37">
        <v>104</v>
      </c>
      <c r="M37">
        <v>2525</v>
      </c>
      <c r="N37" t="s">
        <v>387</v>
      </c>
      <c r="O37" t="s">
        <v>2894</v>
      </c>
      <c r="P37" t="s">
        <v>388</v>
      </c>
      <c r="Q37" t="s">
        <v>2895</v>
      </c>
      <c r="R37">
        <v>840</v>
      </c>
      <c r="S37">
        <v>1</v>
      </c>
      <c r="T37">
        <v>1</v>
      </c>
    </row>
    <row r="38" spans="1:20">
      <c r="A38" s="69">
        <f ca="1">Overview!$W$8</f>
        <v>44720</v>
      </c>
      <c r="B38" s="65" t="str">
        <f t="shared" si="4"/>
        <v>09:33:59</v>
      </c>
      <c r="C38" s="65" t="s">
        <v>381</v>
      </c>
      <c r="D38" s="66">
        <f t="shared" si="0"/>
        <v>181</v>
      </c>
      <c r="E38" s="111">
        <f t="shared" si="1"/>
        <v>25.3</v>
      </c>
      <c r="F38" s="113">
        <f t="shared" si="5"/>
        <v>4579.3</v>
      </c>
      <c r="G38" s="67" t="s">
        <v>12</v>
      </c>
      <c r="H38" s="67" t="str">
        <f t="shared" si="6"/>
        <v>00304274743TRLO1</v>
      </c>
      <c r="J38" t="s">
        <v>385</v>
      </c>
      <c r="K38" s="225" t="s">
        <v>386</v>
      </c>
      <c r="L38">
        <v>181</v>
      </c>
      <c r="M38">
        <v>2530</v>
      </c>
      <c r="N38" t="s">
        <v>387</v>
      </c>
      <c r="O38" t="s">
        <v>2896</v>
      </c>
      <c r="P38" t="s">
        <v>388</v>
      </c>
      <c r="Q38" t="s">
        <v>2897</v>
      </c>
      <c r="R38">
        <v>840</v>
      </c>
      <c r="S38">
        <v>1</v>
      </c>
      <c r="T38">
        <v>1</v>
      </c>
    </row>
    <row r="39" spans="1:20">
      <c r="A39" s="69">
        <f ca="1">Overview!$W$8</f>
        <v>44720</v>
      </c>
      <c r="B39" s="65" t="str">
        <f t="shared" si="4"/>
        <v>09:33:59</v>
      </c>
      <c r="C39" s="65" t="s">
        <v>381</v>
      </c>
      <c r="D39" s="66">
        <f t="shared" si="0"/>
        <v>223</v>
      </c>
      <c r="E39" s="111">
        <f t="shared" si="1"/>
        <v>25.25</v>
      </c>
      <c r="F39" s="113">
        <f t="shared" si="5"/>
        <v>5630.75</v>
      </c>
      <c r="G39" s="67" t="s">
        <v>12</v>
      </c>
      <c r="H39" s="67" t="str">
        <f t="shared" si="6"/>
        <v>00304274744TRLO1</v>
      </c>
      <c r="J39" t="s">
        <v>385</v>
      </c>
      <c r="K39" s="225" t="s">
        <v>386</v>
      </c>
      <c r="L39">
        <v>223</v>
      </c>
      <c r="M39">
        <v>2525</v>
      </c>
      <c r="N39" t="s">
        <v>387</v>
      </c>
      <c r="O39" t="s">
        <v>2898</v>
      </c>
      <c r="P39" t="s">
        <v>388</v>
      </c>
      <c r="Q39" t="s">
        <v>2899</v>
      </c>
      <c r="R39">
        <v>840</v>
      </c>
      <c r="S39">
        <v>1</v>
      </c>
      <c r="T39">
        <v>1</v>
      </c>
    </row>
    <row r="40" spans="1:20">
      <c r="A40" s="69">
        <f ca="1">Overview!$W$8</f>
        <v>44720</v>
      </c>
      <c r="B40" s="65" t="str">
        <f t="shared" si="4"/>
        <v>09:35:57</v>
      </c>
      <c r="C40" s="65" t="s">
        <v>381</v>
      </c>
      <c r="D40" s="66">
        <f t="shared" si="0"/>
        <v>99</v>
      </c>
      <c r="E40" s="111">
        <f t="shared" si="1"/>
        <v>25.25</v>
      </c>
      <c r="F40" s="113">
        <f t="shared" si="5"/>
        <v>2499.75</v>
      </c>
      <c r="G40" s="67" t="s">
        <v>12</v>
      </c>
      <c r="H40" s="67" t="str">
        <f t="shared" si="6"/>
        <v>00304275440TRLO1</v>
      </c>
      <c r="J40" t="s">
        <v>385</v>
      </c>
      <c r="K40" s="225" t="s">
        <v>386</v>
      </c>
      <c r="L40">
        <v>99</v>
      </c>
      <c r="M40">
        <v>2525</v>
      </c>
      <c r="N40" t="s">
        <v>387</v>
      </c>
      <c r="O40" t="s">
        <v>2900</v>
      </c>
      <c r="P40" t="s">
        <v>388</v>
      </c>
      <c r="Q40" t="s">
        <v>2901</v>
      </c>
      <c r="R40">
        <v>840</v>
      </c>
      <c r="S40">
        <v>1</v>
      </c>
      <c r="T40">
        <v>1</v>
      </c>
    </row>
    <row r="41" spans="1:20">
      <c r="A41" s="69">
        <f ca="1">Overview!$W$8</f>
        <v>44720</v>
      </c>
      <c r="B41" s="65" t="str">
        <f t="shared" si="4"/>
        <v>09:38:43</v>
      </c>
      <c r="C41" s="65" t="s">
        <v>381</v>
      </c>
      <c r="D41" s="66">
        <f t="shared" si="0"/>
        <v>51</v>
      </c>
      <c r="E41" s="111">
        <f t="shared" si="1"/>
        <v>25.25</v>
      </c>
      <c r="F41" s="113">
        <f t="shared" si="5"/>
        <v>1287.75</v>
      </c>
      <c r="G41" s="67" t="s">
        <v>12</v>
      </c>
      <c r="H41" s="67" t="str">
        <f t="shared" si="6"/>
        <v>00304276368TRLO1</v>
      </c>
      <c r="J41" t="s">
        <v>385</v>
      </c>
      <c r="K41" s="225" t="s">
        <v>386</v>
      </c>
      <c r="L41">
        <v>51</v>
      </c>
      <c r="M41">
        <v>2525</v>
      </c>
      <c r="N41" t="s">
        <v>387</v>
      </c>
      <c r="O41" t="s">
        <v>2902</v>
      </c>
      <c r="P41" t="s">
        <v>388</v>
      </c>
      <c r="Q41" t="s">
        <v>2903</v>
      </c>
      <c r="R41">
        <v>840</v>
      </c>
      <c r="S41">
        <v>1</v>
      </c>
      <c r="T41">
        <v>1</v>
      </c>
    </row>
    <row r="42" spans="1:20">
      <c r="A42" s="69">
        <f ca="1">Overview!$W$8</f>
        <v>44720</v>
      </c>
      <c r="B42" s="65" t="str">
        <f t="shared" si="4"/>
        <v>09:41:04</v>
      </c>
      <c r="C42" s="65" t="s">
        <v>381</v>
      </c>
      <c r="D42" s="66">
        <f t="shared" si="0"/>
        <v>69</v>
      </c>
      <c r="E42" s="111">
        <f t="shared" si="1"/>
        <v>25.25</v>
      </c>
      <c r="F42" s="113">
        <f t="shared" si="5"/>
        <v>1742.25</v>
      </c>
      <c r="G42" s="67" t="s">
        <v>12</v>
      </c>
      <c r="H42" s="67" t="str">
        <f t="shared" si="6"/>
        <v>00304277104TRLO1</v>
      </c>
      <c r="J42" t="s">
        <v>385</v>
      </c>
      <c r="K42" s="225" t="s">
        <v>386</v>
      </c>
      <c r="L42">
        <v>69</v>
      </c>
      <c r="M42">
        <v>2525</v>
      </c>
      <c r="N42" t="s">
        <v>387</v>
      </c>
      <c r="O42" t="s">
        <v>2904</v>
      </c>
      <c r="P42" t="s">
        <v>388</v>
      </c>
      <c r="Q42" t="s">
        <v>2905</v>
      </c>
      <c r="R42">
        <v>840</v>
      </c>
      <c r="S42">
        <v>1</v>
      </c>
      <c r="T42">
        <v>1</v>
      </c>
    </row>
    <row r="43" spans="1:20">
      <c r="A43" s="69">
        <f ca="1">Overview!$W$8</f>
        <v>44720</v>
      </c>
      <c r="B43" s="65" t="str">
        <f t="shared" si="4"/>
        <v>09:43:38</v>
      </c>
      <c r="C43" s="65" t="s">
        <v>381</v>
      </c>
      <c r="D43" s="66">
        <f t="shared" si="0"/>
        <v>60</v>
      </c>
      <c r="E43" s="111">
        <f t="shared" si="1"/>
        <v>25.25</v>
      </c>
      <c r="F43" s="113">
        <f t="shared" si="5"/>
        <v>1515</v>
      </c>
      <c r="G43" s="67" t="s">
        <v>12</v>
      </c>
      <c r="H43" s="67" t="str">
        <f t="shared" si="6"/>
        <v>00304277866TRLO1</v>
      </c>
      <c r="J43" t="s">
        <v>385</v>
      </c>
      <c r="K43" s="225" t="s">
        <v>386</v>
      </c>
      <c r="L43">
        <v>60</v>
      </c>
      <c r="M43">
        <v>2525</v>
      </c>
      <c r="N43" t="s">
        <v>387</v>
      </c>
      <c r="O43" t="s">
        <v>2906</v>
      </c>
      <c r="P43" t="s">
        <v>388</v>
      </c>
      <c r="Q43" t="s">
        <v>2907</v>
      </c>
      <c r="R43">
        <v>840</v>
      </c>
      <c r="S43">
        <v>1</v>
      </c>
      <c r="T43">
        <v>1</v>
      </c>
    </row>
    <row r="44" spans="1:20">
      <c r="A44" s="69">
        <f ca="1">Overview!$W$8</f>
        <v>44720</v>
      </c>
      <c r="B44" s="65" t="str">
        <f t="shared" si="4"/>
        <v>09:46:10</v>
      </c>
      <c r="C44" s="65" t="s">
        <v>381</v>
      </c>
      <c r="D44" s="66">
        <f t="shared" si="0"/>
        <v>60</v>
      </c>
      <c r="E44" s="111">
        <f t="shared" si="1"/>
        <v>25.25</v>
      </c>
      <c r="F44" s="113">
        <f t="shared" si="5"/>
        <v>1515</v>
      </c>
      <c r="G44" s="67" t="s">
        <v>12</v>
      </c>
      <c r="H44" s="67" t="str">
        <f t="shared" si="6"/>
        <v>00304278756TRLO1</v>
      </c>
      <c r="J44" t="s">
        <v>385</v>
      </c>
      <c r="K44" s="225" t="s">
        <v>386</v>
      </c>
      <c r="L44">
        <v>60</v>
      </c>
      <c r="M44">
        <v>2525</v>
      </c>
      <c r="N44" t="s">
        <v>387</v>
      </c>
      <c r="O44" t="s">
        <v>2908</v>
      </c>
      <c r="P44" t="s">
        <v>388</v>
      </c>
      <c r="Q44" t="s">
        <v>2909</v>
      </c>
      <c r="R44">
        <v>840</v>
      </c>
      <c r="S44">
        <v>1</v>
      </c>
      <c r="T44">
        <v>1</v>
      </c>
    </row>
    <row r="45" spans="1:20">
      <c r="A45" s="69">
        <f ca="1">Overview!$W$8</f>
        <v>44720</v>
      </c>
      <c r="B45" s="65" t="str">
        <f t="shared" si="4"/>
        <v>09:50:29</v>
      </c>
      <c r="C45" s="65" t="s">
        <v>381</v>
      </c>
      <c r="D45" s="66">
        <f t="shared" si="0"/>
        <v>63</v>
      </c>
      <c r="E45" s="111">
        <f t="shared" si="1"/>
        <v>25.25</v>
      </c>
      <c r="F45" s="113">
        <f t="shared" si="5"/>
        <v>1590.75</v>
      </c>
      <c r="G45" s="67" t="s">
        <v>12</v>
      </c>
      <c r="H45" s="67" t="str">
        <f t="shared" si="6"/>
        <v>00304280194TRLO1</v>
      </c>
      <c r="J45" t="s">
        <v>385</v>
      </c>
      <c r="K45" s="225" t="s">
        <v>386</v>
      </c>
      <c r="L45">
        <v>63</v>
      </c>
      <c r="M45">
        <v>2525</v>
      </c>
      <c r="N45" t="s">
        <v>387</v>
      </c>
      <c r="O45" t="s">
        <v>2910</v>
      </c>
      <c r="P45" t="s">
        <v>388</v>
      </c>
      <c r="Q45" t="s">
        <v>2911</v>
      </c>
      <c r="R45">
        <v>840</v>
      </c>
      <c r="S45">
        <v>1</v>
      </c>
      <c r="T45">
        <v>1</v>
      </c>
    </row>
    <row r="46" spans="1:20">
      <c r="A46" s="69">
        <f ca="1">Overview!$W$8</f>
        <v>44720</v>
      </c>
      <c r="B46" s="65" t="str">
        <f t="shared" si="4"/>
        <v>09:52:56</v>
      </c>
      <c r="C46" s="65" t="s">
        <v>381</v>
      </c>
      <c r="D46" s="66">
        <f t="shared" si="0"/>
        <v>43</v>
      </c>
      <c r="E46" s="111">
        <f t="shared" si="1"/>
        <v>25.25</v>
      </c>
      <c r="F46" s="113">
        <f t="shared" si="5"/>
        <v>1085.75</v>
      </c>
      <c r="G46" s="67" t="s">
        <v>12</v>
      </c>
      <c r="H46" s="67" t="str">
        <f t="shared" si="6"/>
        <v>00304281036TRLO1</v>
      </c>
      <c r="J46" t="s">
        <v>385</v>
      </c>
      <c r="K46" s="225" t="s">
        <v>386</v>
      </c>
      <c r="L46">
        <v>43</v>
      </c>
      <c r="M46">
        <v>2525</v>
      </c>
      <c r="N46" t="s">
        <v>387</v>
      </c>
      <c r="O46" t="s">
        <v>2912</v>
      </c>
      <c r="P46" t="s">
        <v>388</v>
      </c>
      <c r="Q46" t="s">
        <v>2913</v>
      </c>
      <c r="R46">
        <v>840</v>
      </c>
      <c r="S46">
        <v>1</v>
      </c>
      <c r="T46">
        <v>1</v>
      </c>
    </row>
    <row r="47" spans="1:20">
      <c r="A47" s="69">
        <f ca="1">Overview!$W$8</f>
        <v>44720</v>
      </c>
      <c r="B47" s="65" t="str">
        <f t="shared" si="4"/>
        <v>09:52:56</v>
      </c>
      <c r="C47" s="65" t="s">
        <v>381</v>
      </c>
      <c r="D47" s="66">
        <f t="shared" si="0"/>
        <v>50</v>
      </c>
      <c r="E47" s="111">
        <f t="shared" si="1"/>
        <v>25.25</v>
      </c>
      <c r="F47" s="113">
        <f t="shared" si="5"/>
        <v>1262.5</v>
      </c>
      <c r="G47" s="67" t="s">
        <v>12</v>
      </c>
      <c r="H47" s="67" t="str">
        <f t="shared" si="6"/>
        <v>00304281037TRLO1</v>
      </c>
      <c r="J47" t="s">
        <v>385</v>
      </c>
      <c r="K47" s="225" t="s">
        <v>386</v>
      </c>
      <c r="L47">
        <v>50</v>
      </c>
      <c r="M47">
        <v>2525</v>
      </c>
      <c r="N47" t="s">
        <v>387</v>
      </c>
      <c r="O47" t="s">
        <v>2912</v>
      </c>
      <c r="P47" t="s">
        <v>388</v>
      </c>
      <c r="Q47" t="s">
        <v>2914</v>
      </c>
      <c r="R47">
        <v>840</v>
      </c>
      <c r="S47">
        <v>1</v>
      </c>
      <c r="T47">
        <v>1</v>
      </c>
    </row>
    <row r="48" spans="1:20">
      <c r="A48" s="69">
        <f ca="1">Overview!$W$8</f>
        <v>44720</v>
      </c>
      <c r="B48" s="65" t="str">
        <f t="shared" si="4"/>
        <v>09:55:58</v>
      </c>
      <c r="C48" s="65" t="s">
        <v>381</v>
      </c>
      <c r="D48" s="66">
        <f t="shared" si="0"/>
        <v>72</v>
      </c>
      <c r="E48" s="111">
        <f t="shared" si="1"/>
        <v>25.25</v>
      </c>
      <c r="F48" s="113">
        <f t="shared" si="5"/>
        <v>1818</v>
      </c>
      <c r="G48" s="67" t="s">
        <v>12</v>
      </c>
      <c r="H48" s="67" t="str">
        <f t="shared" si="6"/>
        <v>00304282101TRLO1</v>
      </c>
      <c r="J48" t="s">
        <v>385</v>
      </c>
      <c r="K48" s="225" t="s">
        <v>386</v>
      </c>
      <c r="L48">
        <v>72</v>
      </c>
      <c r="M48">
        <v>2525</v>
      </c>
      <c r="N48" t="s">
        <v>387</v>
      </c>
      <c r="O48" t="s">
        <v>2915</v>
      </c>
      <c r="P48" t="s">
        <v>388</v>
      </c>
      <c r="Q48" t="s">
        <v>2916</v>
      </c>
      <c r="R48">
        <v>840</v>
      </c>
      <c r="S48">
        <v>1</v>
      </c>
      <c r="T48">
        <v>1</v>
      </c>
    </row>
    <row r="49" spans="1:20">
      <c r="A49" s="69">
        <f ca="1">Overview!$W$8</f>
        <v>44720</v>
      </c>
      <c r="B49" s="65" t="str">
        <f t="shared" si="4"/>
        <v>09:58:44</v>
      </c>
      <c r="C49" s="65" t="s">
        <v>381</v>
      </c>
      <c r="D49" s="66">
        <f t="shared" si="0"/>
        <v>63</v>
      </c>
      <c r="E49" s="111">
        <f t="shared" si="1"/>
        <v>25.25</v>
      </c>
      <c r="F49" s="113">
        <f t="shared" si="5"/>
        <v>1590.75</v>
      </c>
      <c r="G49" s="67" t="s">
        <v>12</v>
      </c>
      <c r="H49" s="67" t="str">
        <f t="shared" si="6"/>
        <v>00304282894TRLO1</v>
      </c>
      <c r="J49" t="s">
        <v>385</v>
      </c>
      <c r="K49" s="225" t="s">
        <v>386</v>
      </c>
      <c r="L49">
        <v>63</v>
      </c>
      <c r="M49">
        <v>2525</v>
      </c>
      <c r="N49" t="s">
        <v>387</v>
      </c>
      <c r="O49" t="s">
        <v>2917</v>
      </c>
      <c r="P49" t="s">
        <v>388</v>
      </c>
      <c r="Q49" t="s">
        <v>2918</v>
      </c>
      <c r="R49">
        <v>840</v>
      </c>
      <c r="S49">
        <v>1</v>
      </c>
      <c r="T49">
        <v>1</v>
      </c>
    </row>
    <row r="50" spans="1:20">
      <c r="A50" s="69">
        <f ca="1">Overview!$W$8</f>
        <v>44720</v>
      </c>
      <c r="B50" s="65" t="str">
        <f t="shared" si="4"/>
        <v>10:01:18</v>
      </c>
      <c r="C50" s="65" t="s">
        <v>381</v>
      </c>
      <c r="D50" s="66">
        <f t="shared" si="0"/>
        <v>94</v>
      </c>
      <c r="E50" s="111">
        <f t="shared" si="1"/>
        <v>25.25</v>
      </c>
      <c r="F50" s="113">
        <f t="shared" si="5"/>
        <v>2373.5</v>
      </c>
      <c r="G50" s="67" t="s">
        <v>12</v>
      </c>
      <c r="H50" s="67" t="str">
        <f t="shared" si="6"/>
        <v>00304283673TRLO1</v>
      </c>
      <c r="J50" t="s">
        <v>385</v>
      </c>
      <c r="K50" s="225" t="s">
        <v>386</v>
      </c>
      <c r="L50">
        <v>94</v>
      </c>
      <c r="M50">
        <v>2525</v>
      </c>
      <c r="N50" t="s">
        <v>387</v>
      </c>
      <c r="O50" t="s">
        <v>2919</v>
      </c>
      <c r="P50" t="s">
        <v>388</v>
      </c>
      <c r="Q50" t="s">
        <v>2920</v>
      </c>
      <c r="R50">
        <v>840</v>
      </c>
      <c r="S50">
        <v>1</v>
      </c>
      <c r="T50">
        <v>1</v>
      </c>
    </row>
    <row r="51" spans="1:20">
      <c r="A51" s="69">
        <f ca="1">Overview!$W$8</f>
        <v>44720</v>
      </c>
      <c r="B51" s="65" t="str">
        <f t="shared" si="4"/>
        <v>10:03:15</v>
      </c>
      <c r="C51" s="65" t="s">
        <v>381</v>
      </c>
      <c r="D51" s="66">
        <f t="shared" si="0"/>
        <v>95</v>
      </c>
      <c r="E51" s="111">
        <f t="shared" si="1"/>
        <v>25.25</v>
      </c>
      <c r="F51" s="113">
        <f t="shared" si="5"/>
        <v>2398.75</v>
      </c>
      <c r="G51" s="67" t="s">
        <v>12</v>
      </c>
      <c r="H51" s="67" t="str">
        <f t="shared" si="6"/>
        <v>00304284465TRLO1</v>
      </c>
      <c r="J51" t="s">
        <v>385</v>
      </c>
      <c r="K51" s="225" t="s">
        <v>386</v>
      </c>
      <c r="L51">
        <v>95</v>
      </c>
      <c r="M51">
        <v>2525</v>
      </c>
      <c r="N51" t="s">
        <v>387</v>
      </c>
      <c r="O51" t="s">
        <v>2921</v>
      </c>
      <c r="P51" t="s">
        <v>388</v>
      </c>
      <c r="Q51" t="s">
        <v>2922</v>
      </c>
      <c r="R51">
        <v>840</v>
      </c>
      <c r="S51">
        <v>1</v>
      </c>
      <c r="T51">
        <v>1</v>
      </c>
    </row>
    <row r="52" spans="1:20">
      <c r="A52" s="69">
        <f ca="1">Overview!$W$8</f>
        <v>44720</v>
      </c>
      <c r="B52" s="65" t="str">
        <f t="shared" si="4"/>
        <v>10:05:24</v>
      </c>
      <c r="C52" s="65" t="s">
        <v>381</v>
      </c>
      <c r="D52" s="66">
        <f t="shared" si="0"/>
        <v>106</v>
      </c>
      <c r="E52" s="111">
        <f t="shared" si="1"/>
        <v>25.25</v>
      </c>
      <c r="F52" s="113">
        <f t="shared" si="5"/>
        <v>2676.5</v>
      </c>
      <c r="G52" s="67" t="s">
        <v>12</v>
      </c>
      <c r="H52" s="67" t="str">
        <f t="shared" si="6"/>
        <v>00304285194TRLO1</v>
      </c>
      <c r="J52" t="s">
        <v>385</v>
      </c>
      <c r="K52" s="225" t="s">
        <v>386</v>
      </c>
      <c r="L52">
        <v>106</v>
      </c>
      <c r="M52">
        <v>2525</v>
      </c>
      <c r="N52" t="s">
        <v>387</v>
      </c>
      <c r="O52" t="s">
        <v>2923</v>
      </c>
      <c r="P52" t="s">
        <v>388</v>
      </c>
      <c r="Q52" t="s">
        <v>2924</v>
      </c>
      <c r="R52">
        <v>840</v>
      </c>
      <c r="S52">
        <v>1</v>
      </c>
      <c r="T52">
        <v>1</v>
      </c>
    </row>
    <row r="53" spans="1:20">
      <c r="A53" s="69">
        <f ca="1">Overview!$W$8</f>
        <v>44720</v>
      </c>
      <c r="B53" s="65" t="str">
        <f t="shared" si="4"/>
        <v>10:08:00</v>
      </c>
      <c r="C53" s="65" t="s">
        <v>381</v>
      </c>
      <c r="D53" s="66">
        <f t="shared" si="0"/>
        <v>74</v>
      </c>
      <c r="E53" s="111">
        <f t="shared" si="1"/>
        <v>25.25</v>
      </c>
      <c r="F53" s="113">
        <f t="shared" si="5"/>
        <v>1868.5</v>
      </c>
      <c r="G53" s="67" t="s">
        <v>12</v>
      </c>
      <c r="H53" s="67" t="str">
        <f t="shared" si="6"/>
        <v>00304286081TRLO1</v>
      </c>
      <c r="J53" t="s">
        <v>385</v>
      </c>
      <c r="K53" s="225" t="s">
        <v>386</v>
      </c>
      <c r="L53">
        <v>74</v>
      </c>
      <c r="M53">
        <v>2525</v>
      </c>
      <c r="N53" t="s">
        <v>387</v>
      </c>
      <c r="O53" t="s">
        <v>2925</v>
      </c>
      <c r="P53" t="s">
        <v>388</v>
      </c>
      <c r="Q53" t="s">
        <v>2926</v>
      </c>
      <c r="R53">
        <v>840</v>
      </c>
      <c r="S53">
        <v>1</v>
      </c>
      <c r="T53">
        <v>1</v>
      </c>
    </row>
    <row r="54" spans="1:20">
      <c r="A54" s="69">
        <f ca="1">Overview!$W$8</f>
        <v>44720</v>
      </c>
      <c r="B54" s="65" t="str">
        <f t="shared" si="4"/>
        <v>10:10:11</v>
      </c>
      <c r="C54" s="65" t="s">
        <v>381</v>
      </c>
      <c r="D54" s="66">
        <f t="shared" si="0"/>
        <v>77</v>
      </c>
      <c r="E54" s="111">
        <f t="shared" si="1"/>
        <v>25.25</v>
      </c>
      <c r="F54" s="113">
        <f t="shared" si="5"/>
        <v>1944.25</v>
      </c>
      <c r="G54" s="67" t="s">
        <v>12</v>
      </c>
      <c r="H54" s="67" t="str">
        <f t="shared" si="6"/>
        <v>00304286773TRLO1</v>
      </c>
      <c r="J54" t="s">
        <v>385</v>
      </c>
      <c r="K54" s="225" t="s">
        <v>386</v>
      </c>
      <c r="L54">
        <v>77</v>
      </c>
      <c r="M54">
        <v>2525</v>
      </c>
      <c r="N54" t="s">
        <v>387</v>
      </c>
      <c r="O54" t="s">
        <v>2927</v>
      </c>
      <c r="P54" t="s">
        <v>388</v>
      </c>
      <c r="Q54" t="s">
        <v>2928</v>
      </c>
      <c r="R54">
        <v>840</v>
      </c>
      <c r="S54">
        <v>1</v>
      </c>
      <c r="T54">
        <v>1</v>
      </c>
    </row>
    <row r="55" spans="1:20">
      <c r="A55" s="69">
        <f ca="1">Overview!$W$8</f>
        <v>44720</v>
      </c>
      <c r="B55" s="65" t="str">
        <f t="shared" si="4"/>
        <v>10:12:32</v>
      </c>
      <c r="C55" s="65" t="s">
        <v>381</v>
      </c>
      <c r="D55" s="66">
        <f t="shared" si="0"/>
        <v>79</v>
      </c>
      <c r="E55" s="111">
        <f t="shared" si="1"/>
        <v>25.25</v>
      </c>
      <c r="F55" s="113">
        <f t="shared" si="5"/>
        <v>1994.75</v>
      </c>
      <c r="G55" s="67" t="s">
        <v>12</v>
      </c>
      <c r="H55" s="67" t="str">
        <f t="shared" si="6"/>
        <v>00304287573TRLO1</v>
      </c>
      <c r="J55" t="s">
        <v>385</v>
      </c>
      <c r="K55" s="225" t="s">
        <v>386</v>
      </c>
      <c r="L55">
        <v>79</v>
      </c>
      <c r="M55">
        <v>2525</v>
      </c>
      <c r="N55" t="s">
        <v>387</v>
      </c>
      <c r="O55" t="s">
        <v>2929</v>
      </c>
      <c r="P55" t="s">
        <v>388</v>
      </c>
      <c r="Q55" t="s">
        <v>2930</v>
      </c>
      <c r="R55">
        <v>840</v>
      </c>
      <c r="S55">
        <v>1</v>
      </c>
      <c r="T55">
        <v>1</v>
      </c>
    </row>
    <row r="56" spans="1:20">
      <c r="A56" s="69">
        <f ca="1">Overview!$W$8</f>
        <v>44720</v>
      </c>
      <c r="B56" s="65" t="str">
        <f t="shared" si="4"/>
        <v>10:14:35</v>
      </c>
      <c r="C56" s="65" t="s">
        <v>381</v>
      </c>
      <c r="D56" s="66">
        <f t="shared" si="0"/>
        <v>90</v>
      </c>
      <c r="E56" s="111">
        <f t="shared" si="1"/>
        <v>25.25</v>
      </c>
      <c r="F56" s="113">
        <f t="shared" si="5"/>
        <v>2272.5</v>
      </c>
      <c r="G56" s="67" t="s">
        <v>12</v>
      </c>
      <c r="H56" s="67" t="str">
        <f t="shared" si="6"/>
        <v>00304288427TRLO1</v>
      </c>
      <c r="J56" t="s">
        <v>385</v>
      </c>
      <c r="K56" s="225" t="s">
        <v>386</v>
      </c>
      <c r="L56">
        <v>90</v>
      </c>
      <c r="M56">
        <v>2525</v>
      </c>
      <c r="N56" t="s">
        <v>387</v>
      </c>
      <c r="O56" t="s">
        <v>2931</v>
      </c>
      <c r="P56" t="s">
        <v>388</v>
      </c>
      <c r="Q56" t="s">
        <v>2932</v>
      </c>
      <c r="R56">
        <v>840</v>
      </c>
      <c r="S56">
        <v>1</v>
      </c>
      <c r="T56">
        <v>1</v>
      </c>
    </row>
    <row r="57" spans="1:20">
      <c r="A57" s="69">
        <f ca="1">Overview!$W$8</f>
        <v>44720</v>
      </c>
      <c r="B57" s="65" t="str">
        <f t="shared" si="4"/>
        <v>10:17:04</v>
      </c>
      <c r="C57" s="65" t="s">
        <v>381</v>
      </c>
      <c r="D57" s="66">
        <f t="shared" si="0"/>
        <v>105</v>
      </c>
      <c r="E57" s="111">
        <f t="shared" si="1"/>
        <v>25.25</v>
      </c>
      <c r="F57" s="113">
        <f t="shared" si="5"/>
        <v>2651.25</v>
      </c>
      <c r="G57" s="67" t="s">
        <v>12</v>
      </c>
      <c r="H57" s="67" t="str">
        <f t="shared" si="6"/>
        <v>00304289264TRLO1</v>
      </c>
      <c r="J57" t="s">
        <v>385</v>
      </c>
      <c r="K57" s="225" t="s">
        <v>386</v>
      </c>
      <c r="L57">
        <v>105</v>
      </c>
      <c r="M57">
        <v>2525</v>
      </c>
      <c r="N57" t="s">
        <v>387</v>
      </c>
      <c r="O57" t="s">
        <v>2933</v>
      </c>
      <c r="P57" t="s">
        <v>388</v>
      </c>
      <c r="Q57" t="s">
        <v>2934</v>
      </c>
      <c r="R57">
        <v>840</v>
      </c>
      <c r="S57">
        <v>1</v>
      </c>
      <c r="T57">
        <v>1</v>
      </c>
    </row>
    <row r="58" spans="1:20">
      <c r="A58" s="69">
        <f ca="1">Overview!$W$8</f>
        <v>44720</v>
      </c>
      <c r="B58" s="65" t="str">
        <f t="shared" si="4"/>
        <v>10:18:59</v>
      </c>
      <c r="C58" s="65" t="s">
        <v>381</v>
      </c>
      <c r="D58" s="66">
        <f t="shared" si="0"/>
        <v>100</v>
      </c>
      <c r="E58" s="111">
        <f t="shared" si="1"/>
        <v>25.25</v>
      </c>
      <c r="F58" s="113">
        <f t="shared" si="5"/>
        <v>2525</v>
      </c>
      <c r="G58" s="67" t="s">
        <v>12</v>
      </c>
      <c r="H58" s="67" t="str">
        <f t="shared" si="6"/>
        <v>00304289805TRLO1</v>
      </c>
      <c r="J58" t="s">
        <v>385</v>
      </c>
      <c r="K58" s="225" t="s">
        <v>386</v>
      </c>
      <c r="L58">
        <v>100</v>
      </c>
      <c r="M58">
        <v>2525</v>
      </c>
      <c r="N58" t="s">
        <v>387</v>
      </c>
      <c r="O58" t="s">
        <v>2935</v>
      </c>
      <c r="P58" t="s">
        <v>388</v>
      </c>
      <c r="Q58" t="s">
        <v>2936</v>
      </c>
      <c r="R58">
        <v>840</v>
      </c>
      <c r="S58">
        <v>1</v>
      </c>
      <c r="T58">
        <v>1</v>
      </c>
    </row>
    <row r="59" spans="1:20">
      <c r="A59" s="69">
        <f ca="1">Overview!$W$8</f>
        <v>44720</v>
      </c>
      <c r="B59" s="65" t="str">
        <f t="shared" si="4"/>
        <v>10:21:15</v>
      </c>
      <c r="C59" s="65" t="s">
        <v>381</v>
      </c>
      <c r="D59" s="66">
        <f t="shared" si="0"/>
        <v>64</v>
      </c>
      <c r="E59" s="111">
        <f t="shared" si="1"/>
        <v>25.25</v>
      </c>
      <c r="F59" s="113">
        <f t="shared" si="5"/>
        <v>1616</v>
      </c>
      <c r="G59" s="67" t="s">
        <v>12</v>
      </c>
      <c r="H59" s="67" t="str">
        <f t="shared" si="6"/>
        <v>00304290686TRLO1</v>
      </c>
      <c r="J59" t="s">
        <v>385</v>
      </c>
      <c r="K59" s="225" t="s">
        <v>386</v>
      </c>
      <c r="L59">
        <v>64</v>
      </c>
      <c r="M59">
        <v>2525</v>
      </c>
      <c r="N59" t="s">
        <v>387</v>
      </c>
      <c r="O59" t="s">
        <v>2937</v>
      </c>
      <c r="P59" t="s">
        <v>388</v>
      </c>
      <c r="Q59" t="s">
        <v>2938</v>
      </c>
      <c r="R59">
        <v>840</v>
      </c>
      <c r="S59">
        <v>1</v>
      </c>
      <c r="T59">
        <v>1</v>
      </c>
    </row>
    <row r="60" spans="1:20">
      <c r="A60" s="69">
        <f ca="1">Overview!$W$8</f>
        <v>44720</v>
      </c>
      <c r="B60" s="65" t="str">
        <f t="shared" si="4"/>
        <v>10:23:10</v>
      </c>
      <c r="C60" s="65" t="s">
        <v>381</v>
      </c>
      <c r="D60" s="66">
        <f t="shared" si="0"/>
        <v>91</v>
      </c>
      <c r="E60" s="111">
        <f t="shared" si="1"/>
        <v>25.25</v>
      </c>
      <c r="F60" s="113">
        <f t="shared" si="5"/>
        <v>2297.75</v>
      </c>
      <c r="G60" s="67" t="s">
        <v>12</v>
      </c>
      <c r="H60" s="67" t="str">
        <f t="shared" si="6"/>
        <v>00304291309TRLO1</v>
      </c>
      <c r="J60" t="s">
        <v>385</v>
      </c>
      <c r="K60" s="225" t="s">
        <v>386</v>
      </c>
      <c r="L60">
        <v>91</v>
      </c>
      <c r="M60">
        <v>2525</v>
      </c>
      <c r="N60" t="s">
        <v>387</v>
      </c>
      <c r="O60" t="s">
        <v>2939</v>
      </c>
      <c r="P60" t="s">
        <v>388</v>
      </c>
      <c r="Q60" t="s">
        <v>2940</v>
      </c>
      <c r="R60">
        <v>840</v>
      </c>
      <c r="S60">
        <v>1</v>
      </c>
      <c r="T60">
        <v>1</v>
      </c>
    </row>
    <row r="61" spans="1:20">
      <c r="A61" s="69">
        <f ca="1">Overview!$W$8</f>
        <v>44720</v>
      </c>
      <c r="B61" s="65" t="str">
        <f t="shared" si="4"/>
        <v>10:25:39</v>
      </c>
      <c r="C61" s="65" t="s">
        <v>381</v>
      </c>
      <c r="D61" s="66">
        <f t="shared" si="0"/>
        <v>57</v>
      </c>
      <c r="E61" s="111">
        <f t="shared" si="1"/>
        <v>25.25</v>
      </c>
      <c r="F61" s="113">
        <f t="shared" si="5"/>
        <v>1439.25</v>
      </c>
      <c r="G61" s="67" t="s">
        <v>12</v>
      </c>
      <c r="H61" s="67" t="str">
        <f t="shared" si="6"/>
        <v>00304292063TRLO1</v>
      </c>
      <c r="J61" t="s">
        <v>385</v>
      </c>
      <c r="K61" s="225" t="s">
        <v>386</v>
      </c>
      <c r="L61">
        <v>57</v>
      </c>
      <c r="M61">
        <v>2525</v>
      </c>
      <c r="N61" t="s">
        <v>387</v>
      </c>
      <c r="O61" t="s">
        <v>2941</v>
      </c>
      <c r="P61" t="s">
        <v>388</v>
      </c>
      <c r="Q61" t="s">
        <v>2942</v>
      </c>
      <c r="R61">
        <v>840</v>
      </c>
      <c r="S61">
        <v>1</v>
      </c>
      <c r="T61">
        <v>1</v>
      </c>
    </row>
    <row r="62" spans="1:20">
      <c r="A62" s="69">
        <f ca="1">Overview!$W$8</f>
        <v>44720</v>
      </c>
      <c r="B62" s="65" t="str">
        <f t="shared" si="4"/>
        <v>10:27:47</v>
      </c>
      <c r="C62" s="65" t="s">
        <v>381</v>
      </c>
      <c r="D62" s="66">
        <f t="shared" si="0"/>
        <v>104</v>
      </c>
      <c r="E62" s="111">
        <f t="shared" si="1"/>
        <v>25.25</v>
      </c>
      <c r="F62" s="113">
        <f t="shared" si="5"/>
        <v>2626</v>
      </c>
      <c r="G62" s="67" t="s">
        <v>12</v>
      </c>
      <c r="H62" s="67" t="str">
        <f t="shared" si="6"/>
        <v>00304293043TRLO1</v>
      </c>
      <c r="J62" t="s">
        <v>385</v>
      </c>
      <c r="K62" s="225" t="s">
        <v>386</v>
      </c>
      <c r="L62">
        <v>104</v>
      </c>
      <c r="M62">
        <v>2525</v>
      </c>
      <c r="N62" t="s">
        <v>387</v>
      </c>
      <c r="O62" t="s">
        <v>2943</v>
      </c>
      <c r="P62" t="s">
        <v>388</v>
      </c>
      <c r="Q62" t="s">
        <v>2944</v>
      </c>
      <c r="R62">
        <v>840</v>
      </c>
      <c r="S62">
        <v>1</v>
      </c>
      <c r="T62">
        <v>1</v>
      </c>
    </row>
    <row r="63" spans="1:20">
      <c r="A63" s="69">
        <f ca="1">Overview!$W$8</f>
        <v>44720</v>
      </c>
      <c r="B63" s="65" t="str">
        <f t="shared" si="4"/>
        <v>10:29:58</v>
      </c>
      <c r="C63" s="65" t="s">
        <v>381</v>
      </c>
      <c r="D63" s="66">
        <f t="shared" si="0"/>
        <v>93</v>
      </c>
      <c r="E63" s="111">
        <f t="shared" si="1"/>
        <v>25.25</v>
      </c>
      <c r="F63" s="113">
        <f t="shared" si="5"/>
        <v>2348.25</v>
      </c>
      <c r="G63" s="67" t="s">
        <v>12</v>
      </c>
      <c r="H63" s="67" t="str">
        <f t="shared" si="6"/>
        <v>00304293933TRLO1</v>
      </c>
      <c r="J63" t="s">
        <v>385</v>
      </c>
      <c r="K63" s="225" t="s">
        <v>386</v>
      </c>
      <c r="L63">
        <v>93</v>
      </c>
      <c r="M63">
        <v>2525</v>
      </c>
      <c r="N63" t="s">
        <v>387</v>
      </c>
      <c r="O63" t="s">
        <v>2945</v>
      </c>
      <c r="P63" t="s">
        <v>388</v>
      </c>
      <c r="Q63" t="s">
        <v>2946</v>
      </c>
      <c r="R63">
        <v>840</v>
      </c>
      <c r="S63">
        <v>1</v>
      </c>
      <c r="T63">
        <v>1</v>
      </c>
    </row>
    <row r="64" spans="1:20">
      <c r="A64" s="69">
        <f ca="1">Overview!$W$8</f>
        <v>44720</v>
      </c>
      <c r="B64" s="65" t="str">
        <f t="shared" si="4"/>
        <v>10:32:10</v>
      </c>
      <c r="C64" s="65" t="s">
        <v>381</v>
      </c>
      <c r="D64" s="66">
        <f t="shared" si="0"/>
        <v>89</v>
      </c>
      <c r="E64" s="111">
        <f t="shared" si="1"/>
        <v>25.25</v>
      </c>
      <c r="F64" s="113">
        <f t="shared" si="5"/>
        <v>2247.25</v>
      </c>
      <c r="G64" s="67" t="s">
        <v>12</v>
      </c>
      <c r="H64" s="67" t="str">
        <f t="shared" si="6"/>
        <v>00304295163TRLO1</v>
      </c>
      <c r="J64" t="s">
        <v>385</v>
      </c>
      <c r="K64" s="225" t="s">
        <v>386</v>
      </c>
      <c r="L64">
        <v>89</v>
      </c>
      <c r="M64">
        <v>2525</v>
      </c>
      <c r="N64" t="s">
        <v>387</v>
      </c>
      <c r="O64" t="s">
        <v>2947</v>
      </c>
      <c r="P64" t="s">
        <v>388</v>
      </c>
      <c r="Q64" t="s">
        <v>2948</v>
      </c>
      <c r="R64">
        <v>840</v>
      </c>
      <c r="S64">
        <v>1</v>
      </c>
      <c r="T64">
        <v>1</v>
      </c>
    </row>
    <row r="65" spans="1:20">
      <c r="A65" s="69">
        <f ca="1">Overview!$W$8</f>
        <v>44720</v>
      </c>
      <c r="B65" s="65" t="str">
        <f t="shared" si="4"/>
        <v>10:34:53</v>
      </c>
      <c r="C65" s="65" t="s">
        <v>381</v>
      </c>
      <c r="D65" s="66">
        <f t="shared" si="0"/>
        <v>85</v>
      </c>
      <c r="E65" s="111">
        <f t="shared" si="1"/>
        <v>25.25</v>
      </c>
      <c r="F65" s="113">
        <f t="shared" si="5"/>
        <v>2146.25</v>
      </c>
      <c r="G65" s="67" t="s">
        <v>12</v>
      </c>
      <c r="H65" s="67" t="str">
        <f t="shared" si="6"/>
        <v>00304296455TRLO1</v>
      </c>
      <c r="J65" t="s">
        <v>385</v>
      </c>
      <c r="K65" s="225" t="s">
        <v>386</v>
      </c>
      <c r="L65">
        <v>85</v>
      </c>
      <c r="M65">
        <v>2525</v>
      </c>
      <c r="N65" t="s">
        <v>387</v>
      </c>
      <c r="O65" t="s">
        <v>2949</v>
      </c>
      <c r="P65" t="s">
        <v>388</v>
      </c>
      <c r="Q65" t="s">
        <v>2950</v>
      </c>
      <c r="R65">
        <v>840</v>
      </c>
      <c r="S65">
        <v>1</v>
      </c>
      <c r="T65">
        <v>1</v>
      </c>
    </row>
    <row r="66" spans="1:20">
      <c r="A66" s="69">
        <f ca="1">Overview!$W$8</f>
        <v>44720</v>
      </c>
      <c r="B66" s="65" t="str">
        <f t="shared" si="4"/>
        <v>10:37:29</v>
      </c>
      <c r="C66" s="65" t="s">
        <v>381</v>
      </c>
      <c r="D66" s="66">
        <f t="shared" ref="D66:D129" si="7">L66</f>
        <v>88</v>
      </c>
      <c r="E66" s="111">
        <f t="shared" ref="E66:E129" si="8">M66/100</f>
        <v>25.25</v>
      </c>
      <c r="F66" s="113">
        <f t="shared" ref="F66:F95" si="9">(D66*E66)</f>
        <v>2222</v>
      </c>
      <c r="G66" s="67" t="s">
        <v>12</v>
      </c>
      <c r="H66" s="67" t="str">
        <f t="shared" ref="H66:H95" si="10">Q66</f>
        <v>00304297767TRLO1</v>
      </c>
      <c r="J66" t="s">
        <v>385</v>
      </c>
      <c r="K66" s="225" t="s">
        <v>386</v>
      </c>
      <c r="L66">
        <v>88</v>
      </c>
      <c r="M66">
        <v>2525</v>
      </c>
      <c r="N66" t="s">
        <v>387</v>
      </c>
      <c r="O66" t="s">
        <v>2951</v>
      </c>
      <c r="P66" t="s">
        <v>388</v>
      </c>
      <c r="Q66" t="s">
        <v>2952</v>
      </c>
      <c r="R66">
        <v>840</v>
      </c>
      <c r="S66">
        <v>1</v>
      </c>
      <c r="T66">
        <v>1</v>
      </c>
    </row>
    <row r="67" spans="1:20">
      <c r="A67" s="69">
        <f ca="1">Overview!$W$8</f>
        <v>44720</v>
      </c>
      <c r="B67" s="65" t="str">
        <f t="shared" ref="B67:B130" si="11">MID(O67,FIND(" ",O67)+1,8)</f>
        <v>10:41:14</v>
      </c>
      <c r="C67" s="65" t="s">
        <v>381</v>
      </c>
      <c r="D67" s="66">
        <f t="shared" si="7"/>
        <v>119</v>
      </c>
      <c r="E67" s="111">
        <f t="shared" si="8"/>
        <v>25.25</v>
      </c>
      <c r="F67" s="113">
        <f t="shared" si="9"/>
        <v>3004.75</v>
      </c>
      <c r="G67" s="67" t="s">
        <v>12</v>
      </c>
      <c r="H67" s="67" t="str">
        <f t="shared" si="10"/>
        <v>00304299352TRLO1</v>
      </c>
      <c r="J67" t="s">
        <v>385</v>
      </c>
      <c r="K67" s="225" t="s">
        <v>386</v>
      </c>
      <c r="L67">
        <v>119</v>
      </c>
      <c r="M67">
        <v>2525</v>
      </c>
      <c r="N67" t="s">
        <v>387</v>
      </c>
      <c r="O67" t="s">
        <v>2953</v>
      </c>
      <c r="P67" t="s">
        <v>388</v>
      </c>
      <c r="Q67" t="s">
        <v>2954</v>
      </c>
      <c r="R67">
        <v>840</v>
      </c>
      <c r="S67">
        <v>1</v>
      </c>
      <c r="T67">
        <v>1</v>
      </c>
    </row>
    <row r="68" spans="1:20">
      <c r="A68" s="69">
        <f ca="1">Overview!$W$8</f>
        <v>44720</v>
      </c>
      <c r="B68" s="65" t="str">
        <f t="shared" si="11"/>
        <v>10:44:31</v>
      </c>
      <c r="C68" s="65" t="s">
        <v>381</v>
      </c>
      <c r="D68" s="66">
        <f t="shared" si="7"/>
        <v>56</v>
      </c>
      <c r="E68" s="111">
        <f t="shared" si="8"/>
        <v>25.25</v>
      </c>
      <c r="F68" s="113">
        <f t="shared" si="9"/>
        <v>1414</v>
      </c>
      <c r="G68" s="67" t="s">
        <v>12</v>
      </c>
      <c r="H68" s="67" t="str">
        <f t="shared" si="10"/>
        <v>00304300864TRLO1</v>
      </c>
      <c r="J68" t="s">
        <v>385</v>
      </c>
      <c r="K68" s="225" t="s">
        <v>386</v>
      </c>
      <c r="L68">
        <v>56</v>
      </c>
      <c r="M68">
        <v>2525</v>
      </c>
      <c r="N68" t="s">
        <v>387</v>
      </c>
      <c r="O68" t="s">
        <v>2955</v>
      </c>
      <c r="P68" t="s">
        <v>388</v>
      </c>
      <c r="Q68" t="s">
        <v>2956</v>
      </c>
      <c r="R68">
        <v>840</v>
      </c>
      <c r="S68">
        <v>1</v>
      </c>
      <c r="T68">
        <v>1</v>
      </c>
    </row>
    <row r="69" spans="1:20">
      <c r="A69" s="69">
        <f ca="1">Overview!$W$8</f>
        <v>44720</v>
      </c>
      <c r="B69" s="65" t="str">
        <f t="shared" si="11"/>
        <v>10:48:12</v>
      </c>
      <c r="C69" s="65" t="s">
        <v>381</v>
      </c>
      <c r="D69" s="66">
        <f t="shared" si="7"/>
        <v>53</v>
      </c>
      <c r="E69" s="111">
        <f t="shared" si="8"/>
        <v>25.25</v>
      </c>
      <c r="F69" s="113">
        <f t="shared" si="9"/>
        <v>1338.25</v>
      </c>
      <c r="G69" s="67" t="s">
        <v>12</v>
      </c>
      <c r="H69" s="67" t="str">
        <f t="shared" si="10"/>
        <v>00304302557TRLO1</v>
      </c>
      <c r="J69" t="s">
        <v>385</v>
      </c>
      <c r="K69" s="225" t="s">
        <v>386</v>
      </c>
      <c r="L69">
        <v>53</v>
      </c>
      <c r="M69">
        <v>2525</v>
      </c>
      <c r="N69" t="s">
        <v>387</v>
      </c>
      <c r="O69" t="s">
        <v>2957</v>
      </c>
      <c r="P69" t="s">
        <v>388</v>
      </c>
      <c r="Q69" t="s">
        <v>2958</v>
      </c>
      <c r="R69">
        <v>840</v>
      </c>
      <c r="S69">
        <v>1</v>
      </c>
      <c r="T69">
        <v>1</v>
      </c>
    </row>
    <row r="70" spans="1:20">
      <c r="A70" s="69">
        <f ca="1">Overview!$W$8</f>
        <v>44720</v>
      </c>
      <c r="B70" s="65" t="str">
        <f t="shared" si="11"/>
        <v>10:49:43</v>
      </c>
      <c r="C70" s="65" t="s">
        <v>381</v>
      </c>
      <c r="D70" s="66">
        <f t="shared" si="7"/>
        <v>64</v>
      </c>
      <c r="E70" s="111">
        <f t="shared" si="8"/>
        <v>25.25</v>
      </c>
      <c r="F70" s="113">
        <f t="shared" si="9"/>
        <v>1616</v>
      </c>
      <c r="G70" s="67" t="s">
        <v>12</v>
      </c>
      <c r="H70" s="67" t="str">
        <f t="shared" si="10"/>
        <v>00304303124TRLO1</v>
      </c>
      <c r="J70" t="s">
        <v>385</v>
      </c>
      <c r="K70" s="225" t="s">
        <v>386</v>
      </c>
      <c r="L70">
        <v>64</v>
      </c>
      <c r="M70">
        <v>2525</v>
      </c>
      <c r="N70" t="s">
        <v>387</v>
      </c>
      <c r="O70" t="s">
        <v>2959</v>
      </c>
      <c r="P70" t="s">
        <v>388</v>
      </c>
      <c r="Q70" t="s">
        <v>2960</v>
      </c>
      <c r="R70">
        <v>840</v>
      </c>
      <c r="S70">
        <v>1</v>
      </c>
      <c r="T70">
        <v>1</v>
      </c>
    </row>
    <row r="71" spans="1:20">
      <c r="A71" s="69">
        <f ca="1">Overview!$W$8</f>
        <v>44720</v>
      </c>
      <c r="B71" s="65" t="str">
        <f t="shared" si="11"/>
        <v>10:51:29</v>
      </c>
      <c r="C71" s="65" t="s">
        <v>381</v>
      </c>
      <c r="D71" s="66">
        <f t="shared" si="7"/>
        <v>64</v>
      </c>
      <c r="E71" s="111">
        <f t="shared" si="8"/>
        <v>25.25</v>
      </c>
      <c r="F71" s="113">
        <f t="shared" si="9"/>
        <v>1616</v>
      </c>
      <c r="G71" s="67" t="s">
        <v>12</v>
      </c>
      <c r="H71" s="67" t="str">
        <f t="shared" si="10"/>
        <v>00304304011TRLO1</v>
      </c>
      <c r="J71" t="s">
        <v>385</v>
      </c>
      <c r="K71" s="225" t="s">
        <v>386</v>
      </c>
      <c r="L71">
        <v>64</v>
      </c>
      <c r="M71">
        <v>2525</v>
      </c>
      <c r="N71" t="s">
        <v>387</v>
      </c>
      <c r="O71" t="s">
        <v>2961</v>
      </c>
      <c r="P71" t="s">
        <v>388</v>
      </c>
      <c r="Q71" t="s">
        <v>2962</v>
      </c>
      <c r="R71">
        <v>840</v>
      </c>
      <c r="S71">
        <v>1</v>
      </c>
      <c r="T71">
        <v>1</v>
      </c>
    </row>
    <row r="72" spans="1:20">
      <c r="A72" s="69">
        <f ca="1">Overview!$W$8</f>
        <v>44720</v>
      </c>
      <c r="B72" s="65" t="str">
        <f t="shared" si="11"/>
        <v>10:53:08</v>
      </c>
      <c r="C72" s="65" t="s">
        <v>381</v>
      </c>
      <c r="D72" s="66">
        <f t="shared" si="7"/>
        <v>58</v>
      </c>
      <c r="E72" s="111">
        <f t="shared" si="8"/>
        <v>25.25</v>
      </c>
      <c r="F72" s="113">
        <f t="shared" si="9"/>
        <v>1464.5</v>
      </c>
      <c r="G72" s="67" t="s">
        <v>12</v>
      </c>
      <c r="H72" s="67" t="str">
        <f t="shared" si="10"/>
        <v>00304304769TRLO1</v>
      </c>
      <c r="J72" t="s">
        <v>385</v>
      </c>
      <c r="K72" s="225" t="s">
        <v>386</v>
      </c>
      <c r="L72">
        <v>58</v>
      </c>
      <c r="M72">
        <v>2525</v>
      </c>
      <c r="N72" t="s">
        <v>387</v>
      </c>
      <c r="O72" t="s">
        <v>2963</v>
      </c>
      <c r="P72" t="s">
        <v>388</v>
      </c>
      <c r="Q72" t="s">
        <v>2964</v>
      </c>
      <c r="R72">
        <v>840</v>
      </c>
      <c r="S72">
        <v>1</v>
      </c>
      <c r="T72">
        <v>1</v>
      </c>
    </row>
    <row r="73" spans="1:20">
      <c r="A73" s="69">
        <f ca="1">Overview!$W$8</f>
        <v>44720</v>
      </c>
      <c r="B73" s="65" t="str">
        <f t="shared" si="11"/>
        <v>10:55:13</v>
      </c>
      <c r="C73" s="65" t="s">
        <v>381</v>
      </c>
      <c r="D73" s="66">
        <f t="shared" si="7"/>
        <v>64</v>
      </c>
      <c r="E73" s="111">
        <f t="shared" si="8"/>
        <v>25.25</v>
      </c>
      <c r="F73" s="113">
        <f t="shared" si="9"/>
        <v>1616</v>
      </c>
      <c r="G73" s="67" t="s">
        <v>12</v>
      </c>
      <c r="H73" s="67" t="str">
        <f t="shared" si="10"/>
        <v>00304305668TRLO1</v>
      </c>
      <c r="J73" t="s">
        <v>385</v>
      </c>
      <c r="K73" s="225" t="s">
        <v>386</v>
      </c>
      <c r="L73">
        <v>64</v>
      </c>
      <c r="M73">
        <v>2525</v>
      </c>
      <c r="N73" t="s">
        <v>387</v>
      </c>
      <c r="O73" t="s">
        <v>2965</v>
      </c>
      <c r="P73" t="s">
        <v>388</v>
      </c>
      <c r="Q73" t="s">
        <v>2966</v>
      </c>
      <c r="R73">
        <v>840</v>
      </c>
      <c r="S73">
        <v>1</v>
      </c>
      <c r="T73">
        <v>1</v>
      </c>
    </row>
    <row r="74" spans="1:20">
      <c r="A74" s="69">
        <f ca="1">Overview!$W$8</f>
        <v>44720</v>
      </c>
      <c r="B74" s="65" t="str">
        <f t="shared" si="11"/>
        <v>10:58:20</v>
      </c>
      <c r="C74" s="65" t="s">
        <v>381</v>
      </c>
      <c r="D74" s="66">
        <f t="shared" si="7"/>
        <v>61</v>
      </c>
      <c r="E74" s="111">
        <f t="shared" si="8"/>
        <v>25.25</v>
      </c>
      <c r="F74" s="113">
        <f t="shared" si="9"/>
        <v>1540.25</v>
      </c>
      <c r="G74" s="67" t="s">
        <v>12</v>
      </c>
      <c r="H74" s="67" t="str">
        <f t="shared" si="10"/>
        <v>00304306976TRLO1</v>
      </c>
      <c r="J74" t="s">
        <v>385</v>
      </c>
      <c r="K74" s="225" t="s">
        <v>386</v>
      </c>
      <c r="L74">
        <v>61</v>
      </c>
      <c r="M74">
        <v>2525</v>
      </c>
      <c r="N74" t="s">
        <v>387</v>
      </c>
      <c r="O74" t="s">
        <v>2967</v>
      </c>
      <c r="P74" t="s">
        <v>388</v>
      </c>
      <c r="Q74" t="s">
        <v>2968</v>
      </c>
      <c r="R74">
        <v>840</v>
      </c>
      <c r="S74">
        <v>1</v>
      </c>
      <c r="T74">
        <v>1</v>
      </c>
    </row>
    <row r="75" spans="1:20">
      <c r="A75" s="69">
        <f ca="1">Overview!$W$8</f>
        <v>44720</v>
      </c>
      <c r="B75" s="65" t="str">
        <f t="shared" si="11"/>
        <v>10:59:35</v>
      </c>
      <c r="C75" s="65" t="s">
        <v>381</v>
      </c>
      <c r="D75" s="66">
        <f t="shared" si="7"/>
        <v>51</v>
      </c>
      <c r="E75" s="111">
        <f t="shared" si="8"/>
        <v>25.25</v>
      </c>
      <c r="F75" s="113">
        <f t="shared" si="9"/>
        <v>1287.75</v>
      </c>
      <c r="G75" s="67" t="s">
        <v>12</v>
      </c>
      <c r="H75" s="67" t="str">
        <f t="shared" si="10"/>
        <v>00304307512TRLO1</v>
      </c>
      <c r="J75" t="s">
        <v>385</v>
      </c>
      <c r="K75" s="225" t="s">
        <v>386</v>
      </c>
      <c r="L75">
        <v>51</v>
      </c>
      <c r="M75">
        <v>2525</v>
      </c>
      <c r="N75" t="s">
        <v>387</v>
      </c>
      <c r="O75" t="s">
        <v>2969</v>
      </c>
      <c r="P75" t="s">
        <v>388</v>
      </c>
      <c r="Q75" t="s">
        <v>2970</v>
      </c>
      <c r="R75">
        <v>840</v>
      </c>
      <c r="S75">
        <v>1</v>
      </c>
      <c r="T75">
        <v>1</v>
      </c>
    </row>
    <row r="76" spans="1:20">
      <c r="A76" s="69">
        <f ca="1">Overview!$W$8</f>
        <v>44720</v>
      </c>
      <c r="B76" s="65" t="str">
        <f t="shared" si="11"/>
        <v>10:59:39</v>
      </c>
      <c r="C76" s="65" t="s">
        <v>381</v>
      </c>
      <c r="D76" s="66">
        <f t="shared" si="7"/>
        <v>31</v>
      </c>
      <c r="E76" s="111">
        <f t="shared" si="8"/>
        <v>25.3</v>
      </c>
      <c r="F76" s="113">
        <f t="shared" si="9"/>
        <v>784.30000000000007</v>
      </c>
      <c r="G76" s="67" t="s">
        <v>12</v>
      </c>
      <c r="H76" s="67" t="str">
        <f t="shared" si="10"/>
        <v>00304307548TRLO1</v>
      </c>
      <c r="J76" t="s">
        <v>385</v>
      </c>
      <c r="K76" s="225" t="s">
        <v>386</v>
      </c>
      <c r="L76">
        <v>31</v>
      </c>
      <c r="M76">
        <v>2530</v>
      </c>
      <c r="N76" t="s">
        <v>387</v>
      </c>
      <c r="O76" t="s">
        <v>2971</v>
      </c>
      <c r="P76" t="s">
        <v>388</v>
      </c>
      <c r="Q76" t="s">
        <v>2972</v>
      </c>
      <c r="R76">
        <v>840</v>
      </c>
      <c r="S76">
        <v>1</v>
      </c>
      <c r="T76">
        <v>1</v>
      </c>
    </row>
    <row r="77" spans="1:20">
      <c r="A77" s="69">
        <f ca="1">Overview!$W$8</f>
        <v>44720</v>
      </c>
      <c r="B77" s="65" t="str">
        <f t="shared" si="11"/>
        <v>10:59:39</v>
      </c>
      <c r="C77" s="65" t="s">
        <v>381</v>
      </c>
      <c r="D77" s="66">
        <f t="shared" si="7"/>
        <v>75</v>
      </c>
      <c r="E77" s="111">
        <f t="shared" si="8"/>
        <v>25.3</v>
      </c>
      <c r="F77" s="113">
        <f t="shared" si="9"/>
        <v>1897.5</v>
      </c>
      <c r="G77" s="67" t="s">
        <v>12</v>
      </c>
      <c r="H77" s="67" t="str">
        <f t="shared" si="10"/>
        <v>00304307549TRLO1</v>
      </c>
      <c r="J77" t="s">
        <v>385</v>
      </c>
      <c r="K77" s="225" t="s">
        <v>386</v>
      </c>
      <c r="L77">
        <v>75</v>
      </c>
      <c r="M77">
        <v>2530</v>
      </c>
      <c r="N77" t="s">
        <v>387</v>
      </c>
      <c r="O77" t="s">
        <v>2971</v>
      </c>
      <c r="P77" t="s">
        <v>388</v>
      </c>
      <c r="Q77" t="s">
        <v>2973</v>
      </c>
      <c r="R77">
        <v>840</v>
      </c>
      <c r="S77">
        <v>1</v>
      </c>
      <c r="T77">
        <v>1</v>
      </c>
    </row>
    <row r="78" spans="1:20">
      <c r="A78" s="69">
        <f ca="1">Overview!$W$8</f>
        <v>44720</v>
      </c>
      <c r="B78" s="65" t="str">
        <f t="shared" si="11"/>
        <v>10:59:39</v>
      </c>
      <c r="C78" s="65" t="s">
        <v>381</v>
      </c>
      <c r="D78" s="66">
        <f t="shared" si="7"/>
        <v>59</v>
      </c>
      <c r="E78" s="111">
        <f t="shared" si="8"/>
        <v>25.3</v>
      </c>
      <c r="F78" s="113">
        <f t="shared" si="9"/>
        <v>1492.7</v>
      </c>
      <c r="G78" s="67" t="s">
        <v>12</v>
      </c>
      <c r="H78" s="67" t="str">
        <f t="shared" si="10"/>
        <v>00304307550TRLO1</v>
      </c>
      <c r="J78" t="s">
        <v>385</v>
      </c>
      <c r="K78" s="225" t="s">
        <v>386</v>
      </c>
      <c r="L78">
        <v>59</v>
      </c>
      <c r="M78">
        <v>2530</v>
      </c>
      <c r="N78" t="s">
        <v>387</v>
      </c>
      <c r="O78" t="s">
        <v>2971</v>
      </c>
      <c r="P78" t="s">
        <v>388</v>
      </c>
      <c r="Q78" t="s">
        <v>2974</v>
      </c>
      <c r="R78">
        <v>840</v>
      </c>
      <c r="S78">
        <v>1</v>
      </c>
      <c r="T78">
        <v>1</v>
      </c>
    </row>
    <row r="79" spans="1:20">
      <c r="A79" s="69">
        <f ca="1">Overview!$W$8</f>
        <v>44720</v>
      </c>
      <c r="B79" s="65" t="str">
        <f t="shared" si="11"/>
        <v>10:59:39</v>
      </c>
      <c r="C79" s="65" t="s">
        <v>381</v>
      </c>
      <c r="D79" s="66">
        <f t="shared" si="7"/>
        <v>141</v>
      </c>
      <c r="E79" s="111">
        <f t="shared" si="8"/>
        <v>25.25</v>
      </c>
      <c r="F79" s="113">
        <f t="shared" si="9"/>
        <v>3560.25</v>
      </c>
      <c r="G79" s="67" t="s">
        <v>12</v>
      </c>
      <c r="H79" s="67" t="str">
        <f t="shared" si="10"/>
        <v>00304307551TRLO1</v>
      </c>
      <c r="J79" t="s">
        <v>385</v>
      </c>
      <c r="K79" s="225" t="s">
        <v>386</v>
      </c>
      <c r="L79">
        <v>141</v>
      </c>
      <c r="M79">
        <v>2525</v>
      </c>
      <c r="N79" t="s">
        <v>387</v>
      </c>
      <c r="O79" t="s">
        <v>2975</v>
      </c>
      <c r="P79" t="s">
        <v>388</v>
      </c>
      <c r="Q79" t="s">
        <v>2976</v>
      </c>
      <c r="R79">
        <v>840</v>
      </c>
      <c r="S79">
        <v>1</v>
      </c>
      <c r="T79">
        <v>1</v>
      </c>
    </row>
    <row r="80" spans="1:20">
      <c r="A80" s="69">
        <f ca="1">Overview!$W$8</f>
        <v>44720</v>
      </c>
      <c r="B80" s="65" t="str">
        <f t="shared" si="11"/>
        <v>11:01:31</v>
      </c>
      <c r="C80" s="65" t="s">
        <v>381</v>
      </c>
      <c r="D80" s="66">
        <f t="shared" si="7"/>
        <v>67</v>
      </c>
      <c r="E80" s="111">
        <f t="shared" si="8"/>
        <v>25.25</v>
      </c>
      <c r="F80" s="113">
        <f t="shared" si="9"/>
        <v>1691.75</v>
      </c>
      <c r="G80" s="67" t="s">
        <v>12</v>
      </c>
      <c r="H80" s="67" t="str">
        <f t="shared" si="10"/>
        <v>00304308222TRLO1</v>
      </c>
      <c r="J80" t="s">
        <v>385</v>
      </c>
      <c r="K80" s="225" t="s">
        <v>386</v>
      </c>
      <c r="L80">
        <v>67</v>
      </c>
      <c r="M80">
        <v>2525</v>
      </c>
      <c r="N80" t="s">
        <v>387</v>
      </c>
      <c r="O80" t="s">
        <v>2977</v>
      </c>
      <c r="P80" t="s">
        <v>388</v>
      </c>
      <c r="Q80" t="s">
        <v>2978</v>
      </c>
      <c r="R80">
        <v>840</v>
      </c>
      <c r="S80">
        <v>1</v>
      </c>
      <c r="T80">
        <v>1</v>
      </c>
    </row>
    <row r="81" spans="1:20">
      <c r="A81" s="69">
        <f ca="1">Overview!$W$8</f>
        <v>44720</v>
      </c>
      <c r="B81" s="65" t="str">
        <f t="shared" si="11"/>
        <v>11:05:43</v>
      </c>
      <c r="C81" s="65" t="s">
        <v>381</v>
      </c>
      <c r="D81" s="66">
        <f t="shared" si="7"/>
        <v>96</v>
      </c>
      <c r="E81" s="111">
        <f t="shared" si="8"/>
        <v>25.25</v>
      </c>
      <c r="F81" s="113">
        <f t="shared" si="9"/>
        <v>2424</v>
      </c>
      <c r="G81" s="67" t="s">
        <v>12</v>
      </c>
      <c r="H81" s="67" t="str">
        <f t="shared" si="10"/>
        <v>00304309594TRLO1</v>
      </c>
      <c r="J81" t="s">
        <v>385</v>
      </c>
      <c r="K81" s="225" t="s">
        <v>386</v>
      </c>
      <c r="L81">
        <v>96</v>
      </c>
      <c r="M81">
        <v>2525</v>
      </c>
      <c r="N81" t="s">
        <v>387</v>
      </c>
      <c r="O81" t="s">
        <v>2979</v>
      </c>
      <c r="P81" t="s">
        <v>388</v>
      </c>
      <c r="Q81" t="s">
        <v>2980</v>
      </c>
      <c r="R81">
        <v>840</v>
      </c>
      <c r="S81">
        <v>1</v>
      </c>
      <c r="T81">
        <v>1</v>
      </c>
    </row>
    <row r="82" spans="1:20">
      <c r="A82" s="69">
        <f ca="1">Overview!$W$8</f>
        <v>44720</v>
      </c>
      <c r="B82" s="65" t="str">
        <f t="shared" si="11"/>
        <v>11:09:29</v>
      </c>
      <c r="C82" s="65" t="s">
        <v>381</v>
      </c>
      <c r="D82" s="66">
        <f t="shared" si="7"/>
        <v>91</v>
      </c>
      <c r="E82" s="111">
        <f t="shared" si="8"/>
        <v>25.25</v>
      </c>
      <c r="F82" s="113">
        <f t="shared" si="9"/>
        <v>2297.75</v>
      </c>
      <c r="G82" s="67" t="s">
        <v>12</v>
      </c>
      <c r="H82" s="67" t="str">
        <f t="shared" si="10"/>
        <v>00304310961TRLO1</v>
      </c>
      <c r="J82" t="s">
        <v>385</v>
      </c>
      <c r="K82" s="225" t="s">
        <v>386</v>
      </c>
      <c r="L82">
        <v>91</v>
      </c>
      <c r="M82">
        <v>2525</v>
      </c>
      <c r="N82" t="s">
        <v>387</v>
      </c>
      <c r="O82" t="s">
        <v>2981</v>
      </c>
      <c r="P82" t="s">
        <v>388</v>
      </c>
      <c r="Q82" t="s">
        <v>2982</v>
      </c>
      <c r="R82">
        <v>840</v>
      </c>
      <c r="S82">
        <v>1</v>
      </c>
      <c r="T82">
        <v>1</v>
      </c>
    </row>
    <row r="83" spans="1:20">
      <c r="A83" s="69">
        <f ca="1">Overview!$W$8</f>
        <v>44720</v>
      </c>
      <c r="B83" s="65" t="str">
        <f t="shared" si="11"/>
        <v>11:14:59</v>
      </c>
      <c r="C83" s="65" t="s">
        <v>381</v>
      </c>
      <c r="D83" s="66">
        <f t="shared" si="7"/>
        <v>57</v>
      </c>
      <c r="E83" s="111">
        <f t="shared" si="8"/>
        <v>25.25</v>
      </c>
      <c r="F83" s="113">
        <f t="shared" si="9"/>
        <v>1439.25</v>
      </c>
      <c r="G83" s="67" t="s">
        <v>12</v>
      </c>
      <c r="H83" s="67" t="str">
        <f t="shared" si="10"/>
        <v>00304313028TRLO1</v>
      </c>
      <c r="J83" t="s">
        <v>385</v>
      </c>
      <c r="K83" s="225" t="s">
        <v>386</v>
      </c>
      <c r="L83">
        <v>57</v>
      </c>
      <c r="M83">
        <v>2525</v>
      </c>
      <c r="N83" t="s">
        <v>387</v>
      </c>
      <c r="O83" t="s">
        <v>2983</v>
      </c>
      <c r="P83" t="s">
        <v>388</v>
      </c>
      <c r="Q83" t="s">
        <v>2984</v>
      </c>
      <c r="R83">
        <v>840</v>
      </c>
      <c r="S83">
        <v>1</v>
      </c>
      <c r="T83">
        <v>1</v>
      </c>
    </row>
    <row r="84" spans="1:20">
      <c r="A84" s="69">
        <f ca="1">Overview!$W$8</f>
        <v>44720</v>
      </c>
      <c r="B84" s="65" t="str">
        <f t="shared" si="11"/>
        <v>11:20:47</v>
      </c>
      <c r="C84" s="65" t="s">
        <v>381</v>
      </c>
      <c r="D84" s="66">
        <f t="shared" si="7"/>
        <v>64</v>
      </c>
      <c r="E84" s="111">
        <f t="shared" si="8"/>
        <v>25.25</v>
      </c>
      <c r="F84" s="113">
        <f t="shared" si="9"/>
        <v>1616</v>
      </c>
      <c r="G84" s="67" t="s">
        <v>12</v>
      </c>
      <c r="H84" s="67" t="str">
        <f t="shared" si="10"/>
        <v>00304314746TRLO1</v>
      </c>
      <c r="J84" t="s">
        <v>385</v>
      </c>
      <c r="K84" s="225" t="s">
        <v>386</v>
      </c>
      <c r="L84">
        <v>64</v>
      </c>
      <c r="M84">
        <v>2525</v>
      </c>
      <c r="N84" t="s">
        <v>387</v>
      </c>
      <c r="O84" t="s">
        <v>2985</v>
      </c>
      <c r="P84" t="s">
        <v>388</v>
      </c>
      <c r="Q84" t="s">
        <v>2986</v>
      </c>
      <c r="R84">
        <v>840</v>
      </c>
      <c r="S84">
        <v>1</v>
      </c>
      <c r="T84">
        <v>1</v>
      </c>
    </row>
    <row r="85" spans="1:20">
      <c r="A85" s="69">
        <f ca="1">Overview!$W$8</f>
        <v>44720</v>
      </c>
      <c r="B85" s="65" t="str">
        <f t="shared" si="11"/>
        <v>11:25:29</v>
      </c>
      <c r="C85" s="65" t="s">
        <v>381</v>
      </c>
      <c r="D85" s="66">
        <f t="shared" si="7"/>
        <v>93</v>
      </c>
      <c r="E85" s="111">
        <f t="shared" si="8"/>
        <v>25.25</v>
      </c>
      <c r="F85" s="113">
        <f t="shared" si="9"/>
        <v>2348.25</v>
      </c>
      <c r="G85" s="67" t="s">
        <v>12</v>
      </c>
      <c r="H85" s="67" t="str">
        <f t="shared" si="10"/>
        <v>00304316025TRLO1</v>
      </c>
      <c r="J85" t="s">
        <v>385</v>
      </c>
      <c r="K85" s="225" t="s">
        <v>386</v>
      </c>
      <c r="L85">
        <v>93</v>
      </c>
      <c r="M85">
        <v>2525</v>
      </c>
      <c r="N85" t="s">
        <v>387</v>
      </c>
      <c r="O85" t="s">
        <v>2987</v>
      </c>
      <c r="P85" t="s">
        <v>388</v>
      </c>
      <c r="Q85" t="s">
        <v>2988</v>
      </c>
      <c r="R85">
        <v>840</v>
      </c>
      <c r="S85">
        <v>1</v>
      </c>
      <c r="T85">
        <v>1</v>
      </c>
    </row>
    <row r="86" spans="1:20">
      <c r="A86" s="69">
        <f ca="1">Overview!$W$8</f>
        <v>44720</v>
      </c>
      <c r="B86" s="65" t="str">
        <f t="shared" si="11"/>
        <v>11:29:29</v>
      </c>
      <c r="C86" s="65" t="s">
        <v>381</v>
      </c>
      <c r="D86" s="66">
        <f t="shared" si="7"/>
        <v>49</v>
      </c>
      <c r="E86" s="111">
        <f t="shared" si="8"/>
        <v>25.25</v>
      </c>
      <c r="F86" s="113">
        <f t="shared" si="9"/>
        <v>1237.25</v>
      </c>
      <c r="G86" s="67" t="s">
        <v>12</v>
      </c>
      <c r="H86" s="67" t="str">
        <f t="shared" si="10"/>
        <v>00304317501TRLO1</v>
      </c>
      <c r="J86" t="s">
        <v>385</v>
      </c>
      <c r="K86" s="225" t="s">
        <v>386</v>
      </c>
      <c r="L86">
        <v>49</v>
      </c>
      <c r="M86">
        <v>2525</v>
      </c>
      <c r="N86" t="s">
        <v>387</v>
      </c>
      <c r="O86" t="s">
        <v>2989</v>
      </c>
      <c r="P86" t="s">
        <v>388</v>
      </c>
      <c r="Q86" t="s">
        <v>2990</v>
      </c>
      <c r="R86">
        <v>840</v>
      </c>
      <c r="S86">
        <v>1</v>
      </c>
      <c r="T86">
        <v>1</v>
      </c>
    </row>
    <row r="87" spans="1:20">
      <c r="A87" s="69">
        <f ca="1">Overview!$W$8</f>
        <v>44720</v>
      </c>
      <c r="B87" s="65" t="str">
        <f t="shared" si="11"/>
        <v>11:31:06</v>
      </c>
      <c r="C87" s="65" t="s">
        <v>381</v>
      </c>
      <c r="D87" s="66">
        <f t="shared" si="7"/>
        <v>50</v>
      </c>
      <c r="E87" s="111">
        <f t="shared" si="8"/>
        <v>25.25</v>
      </c>
      <c r="F87" s="113">
        <f t="shared" si="9"/>
        <v>1262.5</v>
      </c>
      <c r="G87" s="67" t="s">
        <v>12</v>
      </c>
      <c r="H87" s="67" t="str">
        <f t="shared" si="10"/>
        <v>00304318122TRLO1</v>
      </c>
      <c r="J87" t="s">
        <v>385</v>
      </c>
      <c r="K87" s="225" t="s">
        <v>386</v>
      </c>
      <c r="L87">
        <v>50</v>
      </c>
      <c r="M87">
        <v>2525</v>
      </c>
      <c r="N87" t="s">
        <v>387</v>
      </c>
      <c r="O87" t="s">
        <v>2991</v>
      </c>
      <c r="P87" t="s">
        <v>388</v>
      </c>
      <c r="Q87" t="s">
        <v>2992</v>
      </c>
      <c r="R87">
        <v>840</v>
      </c>
      <c r="S87">
        <v>1</v>
      </c>
      <c r="T87">
        <v>1</v>
      </c>
    </row>
    <row r="88" spans="1:20">
      <c r="A88" s="69">
        <f ca="1">Overview!$W$8</f>
        <v>44720</v>
      </c>
      <c r="B88" s="65" t="str">
        <f t="shared" si="11"/>
        <v>11:32:24</v>
      </c>
      <c r="C88" s="65" t="s">
        <v>381</v>
      </c>
      <c r="D88" s="66">
        <f t="shared" si="7"/>
        <v>50</v>
      </c>
      <c r="E88" s="111">
        <f t="shared" si="8"/>
        <v>25.25</v>
      </c>
      <c r="F88" s="113">
        <f t="shared" si="9"/>
        <v>1262.5</v>
      </c>
      <c r="G88" s="67" t="s">
        <v>12</v>
      </c>
      <c r="H88" s="67" t="str">
        <f t="shared" si="10"/>
        <v>00304318491TRLO1</v>
      </c>
      <c r="J88" t="s">
        <v>385</v>
      </c>
      <c r="K88" s="225" t="s">
        <v>386</v>
      </c>
      <c r="L88">
        <v>50</v>
      </c>
      <c r="M88">
        <v>2525</v>
      </c>
      <c r="N88" t="s">
        <v>387</v>
      </c>
      <c r="O88" t="s">
        <v>2993</v>
      </c>
      <c r="P88" t="s">
        <v>388</v>
      </c>
      <c r="Q88" t="s">
        <v>2994</v>
      </c>
      <c r="R88">
        <v>840</v>
      </c>
      <c r="S88">
        <v>1</v>
      </c>
      <c r="T88">
        <v>1</v>
      </c>
    </row>
    <row r="89" spans="1:20">
      <c r="A89" s="69">
        <f ca="1">Overview!$W$8</f>
        <v>44720</v>
      </c>
      <c r="B89" s="65" t="str">
        <f t="shared" si="11"/>
        <v>11:34:47</v>
      </c>
      <c r="C89" s="65" t="s">
        <v>381</v>
      </c>
      <c r="D89" s="66">
        <f t="shared" si="7"/>
        <v>59</v>
      </c>
      <c r="E89" s="111">
        <f t="shared" si="8"/>
        <v>25.25</v>
      </c>
      <c r="F89" s="113">
        <f t="shared" si="9"/>
        <v>1489.75</v>
      </c>
      <c r="G89" s="67" t="s">
        <v>12</v>
      </c>
      <c r="H89" s="67" t="str">
        <f t="shared" si="10"/>
        <v>00304319253TRLO1</v>
      </c>
      <c r="J89" t="s">
        <v>385</v>
      </c>
      <c r="K89" s="225" t="s">
        <v>386</v>
      </c>
      <c r="L89">
        <v>59</v>
      </c>
      <c r="M89">
        <v>2525</v>
      </c>
      <c r="N89" t="s">
        <v>387</v>
      </c>
      <c r="O89" t="s">
        <v>2995</v>
      </c>
      <c r="P89" t="s">
        <v>388</v>
      </c>
      <c r="Q89" t="s">
        <v>2996</v>
      </c>
      <c r="R89">
        <v>840</v>
      </c>
      <c r="S89">
        <v>1</v>
      </c>
      <c r="T89">
        <v>1</v>
      </c>
    </row>
    <row r="90" spans="1:20">
      <c r="A90" s="69">
        <f ca="1">Overview!$W$8</f>
        <v>44720</v>
      </c>
      <c r="B90" s="65" t="str">
        <f t="shared" si="11"/>
        <v>11:36:55</v>
      </c>
      <c r="C90" s="65" t="s">
        <v>381</v>
      </c>
      <c r="D90" s="66">
        <f t="shared" si="7"/>
        <v>51</v>
      </c>
      <c r="E90" s="111">
        <f t="shared" si="8"/>
        <v>25.25</v>
      </c>
      <c r="F90" s="113">
        <f t="shared" si="9"/>
        <v>1287.75</v>
      </c>
      <c r="G90" s="67" t="s">
        <v>12</v>
      </c>
      <c r="H90" s="67" t="str">
        <f t="shared" si="10"/>
        <v>00304319843TRLO1</v>
      </c>
      <c r="J90" t="s">
        <v>385</v>
      </c>
      <c r="K90" s="225" t="s">
        <v>386</v>
      </c>
      <c r="L90">
        <v>51</v>
      </c>
      <c r="M90">
        <v>2525</v>
      </c>
      <c r="N90" t="s">
        <v>387</v>
      </c>
      <c r="O90" t="s">
        <v>2997</v>
      </c>
      <c r="P90" t="s">
        <v>388</v>
      </c>
      <c r="Q90" t="s">
        <v>2998</v>
      </c>
      <c r="R90">
        <v>840</v>
      </c>
      <c r="S90">
        <v>1</v>
      </c>
      <c r="T90">
        <v>1</v>
      </c>
    </row>
    <row r="91" spans="1:20">
      <c r="A91" s="69">
        <f ca="1">Overview!$W$8</f>
        <v>44720</v>
      </c>
      <c r="B91" s="65" t="str">
        <f t="shared" si="11"/>
        <v>11:37:36</v>
      </c>
      <c r="C91" s="65" t="s">
        <v>381</v>
      </c>
      <c r="D91" s="66">
        <f t="shared" si="7"/>
        <v>51</v>
      </c>
      <c r="E91" s="111">
        <f t="shared" si="8"/>
        <v>25.25</v>
      </c>
      <c r="F91" s="113">
        <f t="shared" si="9"/>
        <v>1287.75</v>
      </c>
      <c r="G91" s="67" t="s">
        <v>12</v>
      </c>
      <c r="H91" s="67" t="str">
        <f t="shared" si="10"/>
        <v>00304320030TRLO1</v>
      </c>
      <c r="J91" t="s">
        <v>385</v>
      </c>
      <c r="K91" s="225" t="s">
        <v>386</v>
      </c>
      <c r="L91">
        <v>51</v>
      </c>
      <c r="M91">
        <v>2525</v>
      </c>
      <c r="N91" t="s">
        <v>387</v>
      </c>
      <c r="O91" t="s">
        <v>2999</v>
      </c>
      <c r="P91" t="s">
        <v>388</v>
      </c>
      <c r="Q91" t="s">
        <v>3000</v>
      </c>
      <c r="R91">
        <v>840</v>
      </c>
      <c r="S91">
        <v>1</v>
      </c>
      <c r="T91">
        <v>1</v>
      </c>
    </row>
    <row r="92" spans="1:20">
      <c r="A92" s="69">
        <f ca="1">Overview!$W$8</f>
        <v>44720</v>
      </c>
      <c r="B92" s="65" t="str">
        <f t="shared" si="11"/>
        <v>12:00:00</v>
      </c>
      <c r="C92" s="65" t="s">
        <v>381</v>
      </c>
      <c r="D92" s="66">
        <f t="shared" si="7"/>
        <v>60</v>
      </c>
      <c r="E92" s="111">
        <f t="shared" si="8"/>
        <v>25.2</v>
      </c>
      <c r="F92" s="113">
        <f t="shared" si="9"/>
        <v>1512</v>
      </c>
      <c r="G92" s="67" t="s">
        <v>12</v>
      </c>
      <c r="H92" s="67" t="str">
        <f t="shared" si="10"/>
        <v>00304327356TRLO1</v>
      </c>
      <c r="J92" t="s">
        <v>385</v>
      </c>
      <c r="K92" s="225" t="s">
        <v>386</v>
      </c>
      <c r="L92">
        <v>60</v>
      </c>
      <c r="M92">
        <v>2520</v>
      </c>
      <c r="N92" t="s">
        <v>387</v>
      </c>
      <c r="O92" t="s">
        <v>3001</v>
      </c>
      <c r="P92" t="s">
        <v>388</v>
      </c>
      <c r="Q92" t="s">
        <v>3002</v>
      </c>
      <c r="R92">
        <v>840</v>
      </c>
      <c r="S92">
        <v>1</v>
      </c>
      <c r="T92">
        <v>1</v>
      </c>
    </row>
    <row r="93" spans="1:20">
      <c r="A93" s="69">
        <f ca="1">Overview!$W$8</f>
        <v>44720</v>
      </c>
      <c r="B93" s="65" t="str">
        <f t="shared" si="11"/>
        <v>12:00:00</v>
      </c>
      <c r="C93" s="65" t="s">
        <v>381</v>
      </c>
      <c r="D93" s="66">
        <f t="shared" si="7"/>
        <v>71</v>
      </c>
      <c r="E93" s="111">
        <f t="shared" si="8"/>
        <v>25.2</v>
      </c>
      <c r="F93" s="113">
        <f t="shared" si="9"/>
        <v>1789.2</v>
      </c>
      <c r="G93" s="67" t="s">
        <v>12</v>
      </c>
      <c r="H93" s="67" t="str">
        <f t="shared" si="10"/>
        <v>00304327359TRLO1</v>
      </c>
      <c r="J93" t="s">
        <v>385</v>
      </c>
      <c r="K93" s="225" t="s">
        <v>386</v>
      </c>
      <c r="L93">
        <v>71</v>
      </c>
      <c r="M93">
        <v>2520</v>
      </c>
      <c r="N93" t="s">
        <v>387</v>
      </c>
      <c r="O93" t="s">
        <v>3001</v>
      </c>
      <c r="P93" t="s">
        <v>388</v>
      </c>
      <c r="Q93" t="s">
        <v>3003</v>
      </c>
      <c r="R93">
        <v>840</v>
      </c>
      <c r="S93">
        <v>1</v>
      </c>
      <c r="T93">
        <v>1</v>
      </c>
    </row>
    <row r="94" spans="1:20">
      <c r="A94" s="69">
        <f ca="1">Overview!$W$8</f>
        <v>44720</v>
      </c>
      <c r="B94" s="65" t="str">
        <f t="shared" si="11"/>
        <v>12:00:00</v>
      </c>
      <c r="C94" s="65" t="s">
        <v>381</v>
      </c>
      <c r="D94" s="66">
        <f t="shared" si="7"/>
        <v>71</v>
      </c>
      <c r="E94" s="111">
        <f t="shared" si="8"/>
        <v>25.2</v>
      </c>
      <c r="F94" s="113">
        <f t="shared" si="9"/>
        <v>1789.2</v>
      </c>
      <c r="G94" s="67" t="s">
        <v>12</v>
      </c>
      <c r="H94" s="67" t="str">
        <f t="shared" si="10"/>
        <v>00304327360TRLO1</v>
      </c>
      <c r="J94" t="s">
        <v>385</v>
      </c>
      <c r="K94" s="225" t="s">
        <v>386</v>
      </c>
      <c r="L94">
        <v>71</v>
      </c>
      <c r="M94">
        <v>2520</v>
      </c>
      <c r="N94" t="s">
        <v>387</v>
      </c>
      <c r="O94" t="s">
        <v>3001</v>
      </c>
      <c r="P94" t="s">
        <v>388</v>
      </c>
      <c r="Q94" t="s">
        <v>3004</v>
      </c>
      <c r="R94">
        <v>840</v>
      </c>
      <c r="S94">
        <v>1</v>
      </c>
      <c r="T94">
        <v>1</v>
      </c>
    </row>
    <row r="95" spans="1:20">
      <c r="A95" s="69">
        <f ca="1">Overview!$W$8</f>
        <v>44720</v>
      </c>
      <c r="B95" s="65" t="str">
        <f t="shared" si="11"/>
        <v>12:00:00</v>
      </c>
      <c r="C95" s="65" t="s">
        <v>381</v>
      </c>
      <c r="D95" s="66">
        <f t="shared" si="7"/>
        <v>55</v>
      </c>
      <c r="E95" s="111">
        <f t="shared" si="8"/>
        <v>25.2</v>
      </c>
      <c r="F95" s="113">
        <f t="shared" si="9"/>
        <v>1386</v>
      </c>
      <c r="G95" s="67" t="s">
        <v>12</v>
      </c>
      <c r="H95" s="67" t="str">
        <f t="shared" si="10"/>
        <v>00304327361TRLO1</v>
      </c>
      <c r="J95" t="s">
        <v>385</v>
      </c>
      <c r="K95" s="225" t="s">
        <v>386</v>
      </c>
      <c r="L95">
        <v>55</v>
      </c>
      <c r="M95">
        <v>2520</v>
      </c>
      <c r="N95" t="s">
        <v>387</v>
      </c>
      <c r="O95" t="s">
        <v>3001</v>
      </c>
      <c r="P95" t="s">
        <v>388</v>
      </c>
      <c r="Q95" t="s">
        <v>3005</v>
      </c>
      <c r="R95">
        <v>840</v>
      </c>
      <c r="S95">
        <v>1</v>
      </c>
      <c r="T95">
        <v>1</v>
      </c>
    </row>
    <row r="96" spans="1:20">
      <c r="A96" s="69">
        <f ca="1">Overview!$W$8</f>
        <v>44720</v>
      </c>
      <c r="B96" s="65" t="str">
        <f t="shared" si="11"/>
        <v>12:00:00</v>
      </c>
      <c r="C96" s="65" t="s">
        <v>381</v>
      </c>
      <c r="D96" s="66">
        <f t="shared" si="7"/>
        <v>57</v>
      </c>
      <c r="E96" s="111">
        <f t="shared" si="8"/>
        <v>25.2</v>
      </c>
      <c r="F96" s="113">
        <f t="shared" ref="F96:F106" si="12">(D96*E96)</f>
        <v>1436.3999999999999</v>
      </c>
      <c r="G96" s="67" t="s">
        <v>12</v>
      </c>
      <c r="H96" s="67" t="str">
        <f t="shared" ref="H96:H159" si="13">Q96</f>
        <v>00304327362TRLO1</v>
      </c>
      <c r="J96" t="s">
        <v>385</v>
      </c>
      <c r="K96" s="225" t="s">
        <v>386</v>
      </c>
      <c r="L96">
        <v>57</v>
      </c>
      <c r="M96">
        <v>2520</v>
      </c>
      <c r="N96" t="s">
        <v>387</v>
      </c>
      <c r="O96" t="s">
        <v>3001</v>
      </c>
      <c r="P96" t="s">
        <v>388</v>
      </c>
      <c r="Q96" t="s">
        <v>3006</v>
      </c>
      <c r="R96">
        <v>840</v>
      </c>
      <c r="S96">
        <v>1</v>
      </c>
      <c r="T96">
        <v>1</v>
      </c>
    </row>
    <row r="97" spans="1:20">
      <c r="A97" s="69">
        <f ca="1">Overview!$W$8</f>
        <v>44720</v>
      </c>
      <c r="B97" s="65" t="str">
        <f t="shared" si="11"/>
        <v>12:00:00</v>
      </c>
      <c r="C97" s="65" t="s">
        <v>381</v>
      </c>
      <c r="D97" s="66">
        <f t="shared" si="7"/>
        <v>61</v>
      </c>
      <c r="E97" s="111">
        <f t="shared" si="8"/>
        <v>25.2</v>
      </c>
      <c r="F97" s="113">
        <f t="shared" si="12"/>
        <v>1537.2</v>
      </c>
      <c r="G97" s="67" t="s">
        <v>12</v>
      </c>
      <c r="H97" s="67" t="str">
        <f t="shared" si="13"/>
        <v>00304327363TRLO1</v>
      </c>
      <c r="J97" t="s">
        <v>385</v>
      </c>
      <c r="K97" s="225" t="s">
        <v>386</v>
      </c>
      <c r="L97">
        <v>61</v>
      </c>
      <c r="M97">
        <v>2520</v>
      </c>
      <c r="N97" t="s">
        <v>387</v>
      </c>
      <c r="O97" t="s">
        <v>3001</v>
      </c>
      <c r="P97" t="s">
        <v>388</v>
      </c>
      <c r="Q97" t="s">
        <v>3007</v>
      </c>
      <c r="R97">
        <v>840</v>
      </c>
      <c r="S97">
        <v>1</v>
      </c>
      <c r="T97">
        <v>1</v>
      </c>
    </row>
    <row r="98" spans="1:20">
      <c r="A98" s="69">
        <f ca="1">Overview!$W$8</f>
        <v>44720</v>
      </c>
      <c r="B98" s="65" t="str">
        <f t="shared" si="11"/>
        <v>12:00:00</v>
      </c>
      <c r="C98" s="65" t="s">
        <v>381</v>
      </c>
      <c r="D98" s="66">
        <f t="shared" si="7"/>
        <v>55</v>
      </c>
      <c r="E98" s="111">
        <f t="shared" si="8"/>
        <v>25.2</v>
      </c>
      <c r="F98" s="113">
        <f t="shared" si="12"/>
        <v>1386</v>
      </c>
      <c r="G98" s="67" t="s">
        <v>12</v>
      </c>
      <c r="H98" s="67" t="str">
        <f t="shared" si="13"/>
        <v>00304327365TRLO1</v>
      </c>
      <c r="J98" t="s">
        <v>385</v>
      </c>
      <c r="K98" s="225" t="s">
        <v>386</v>
      </c>
      <c r="L98">
        <v>55</v>
      </c>
      <c r="M98">
        <v>2520</v>
      </c>
      <c r="N98" t="s">
        <v>387</v>
      </c>
      <c r="O98" t="s">
        <v>3001</v>
      </c>
      <c r="P98" t="s">
        <v>388</v>
      </c>
      <c r="Q98" t="s">
        <v>3008</v>
      </c>
      <c r="R98">
        <v>840</v>
      </c>
      <c r="S98">
        <v>1</v>
      </c>
      <c r="T98">
        <v>1</v>
      </c>
    </row>
    <row r="99" spans="1:20">
      <c r="A99" s="69">
        <f ca="1">Overview!$W$8</f>
        <v>44720</v>
      </c>
      <c r="B99" s="65" t="str">
        <f t="shared" si="11"/>
        <v>12:00:00</v>
      </c>
      <c r="C99" s="65" t="s">
        <v>381</v>
      </c>
      <c r="D99" s="66">
        <f t="shared" si="7"/>
        <v>14</v>
      </c>
      <c r="E99" s="111">
        <f t="shared" si="8"/>
        <v>25.2</v>
      </c>
      <c r="F99" s="113">
        <f t="shared" si="12"/>
        <v>352.8</v>
      </c>
      <c r="G99" s="67" t="s">
        <v>12</v>
      </c>
      <c r="H99" s="67" t="str">
        <f t="shared" si="13"/>
        <v>00304327364TRLO1</v>
      </c>
      <c r="J99" t="s">
        <v>385</v>
      </c>
      <c r="K99" s="225" t="s">
        <v>386</v>
      </c>
      <c r="L99">
        <v>14</v>
      </c>
      <c r="M99">
        <v>2520</v>
      </c>
      <c r="N99" t="s">
        <v>387</v>
      </c>
      <c r="O99" t="s">
        <v>3009</v>
      </c>
      <c r="P99" t="s">
        <v>388</v>
      </c>
      <c r="Q99" t="s">
        <v>3010</v>
      </c>
      <c r="R99">
        <v>840</v>
      </c>
      <c r="S99">
        <v>1</v>
      </c>
      <c r="T99">
        <v>1</v>
      </c>
    </row>
    <row r="100" spans="1:20">
      <c r="A100" s="69">
        <f ca="1">Overview!$W$8</f>
        <v>44720</v>
      </c>
      <c r="B100" s="65" t="str">
        <f t="shared" si="11"/>
        <v>12:00:00</v>
      </c>
      <c r="C100" s="65" t="s">
        <v>381</v>
      </c>
      <c r="D100" s="66">
        <f t="shared" si="7"/>
        <v>52</v>
      </c>
      <c r="E100" s="111">
        <f t="shared" si="8"/>
        <v>25.2</v>
      </c>
      <c r="F100" s="113">
        <f t="shared" si="12"/>
        <v>1310.3999999999999</v>
      </c>
      <c r="G100" s="67" t="s">
        <v>12</v>
      </c>
      <c r="H100" s="67" t="str">
        <f t="shared" si="13"/>
        <v>00304327366TRLO1</v>
      </c>
      <c r="J100" t="s">
        <v>385</v>
      </c>
      <c r="K100" s="225" t="s">
        <v>386</v>
      </c>
      <c r="L100">
        <v>52</v>
      </c>
      <c r="M100">
        <v>2520</v>
      </c>
      <c r="N100" t="s">
        <v>387</v>
      </c>
      <c r="O100" t="s">
        <v>3009</v>
      </c>
      <c r="P100" t="s">
        <v>388</v>
      </c>
      <c r="Q100" t="s">
        <v>3011</v>
      </c>
      <c r="R100">
        <v>840</v>
      </c>
      <c r="S100">
        <v>1</v>
      </c>
      <c r="T100">
        <v>1</v>
      </c>
    </row>
    <row r="101" spans="1:20">
      <c r="A101" s="69">
        <f ca="1">Overview!$W$8</f>
        <v>44720</v>
      </c>
      <c r="B101" s="65" t="str">
        <f t="shared" si="11"/>
        <v>12:00:00</v>
      </c>
      <c r="C101" s="65" t="s">
        <v>381</v>
      </c>
      <c r="D101" s="66">
        <f t="shared" si="7"/>
        <v>58</v>
      </c>
      <c r="E101" s="111">
        <f t="shared" si="8"/>
        <v>25.2</v>
      </c>
      <c r="F101" s="113">
        <f t="shared" si="12"/>
        <v>1461.6</v>
      </c>
      <c r="G101" s="67" t="s">
        <v>12</v>
      </c>
      <c r="H101" s="67" t="str">
        <f t="shared" si="13"/>
        <v>00304327367TRLO1</v>
      </c>
      <c r="J101" t="s">
        <v>385</v>
      </c>
      <c r="K101" s="225" t="s">
        <v>386</v>
      </c>
      <c r="L101">
        <v>58</v>
      </c>
      <c r="M101">
        <v>2520</v>
      </c>
      <c r="N101" t="s">
        <v>387</v>
      </c>
      <c r="O101" t="s">
        <v>3009</v>
      </c>
      <c r="P101" t="s">
        <v>388</v>
      </c>
      <c r="Q101" t="s">
        <v>3012</v>
      </c>
      <c r="R101">
        <v>840</v>
      </c>
      <c r="S101">
        <v>1</v>
      </c>
      <c r="T101">
        <v>1</v>
      </c>
    </row>
    <row r="102" spans="1:20">
      <c r="A102" s="69">
        <f ca="1">Overview!$W$8</f>
        <v>44720</v>
      </c>
      <c r="B102" s="65" t="str">
        <f t="shared" si="11"/>
        <v>12:00:00</v>
      </c>
      <c r="C102" s="65" t="s">
        <v>381</v>
      </c>
      <c r="D102" s="66">
        <f t="shared" si="7"/>
        <v>48</v>
      </c>
      <c r="E102" s="111">
        <f t="shared" si="8"/>
        <v>25.2</v>
      </c>
      <c r="F102" s="113">
        <f t="shared" si="12"/>
        <v>1209.5999999999999</v>
      </c>
      <c r="G102" s="67" t="s">
        <v>12</v>
      </c>
      <c r="H102" s="67" t="str">
        <f t="shared" si="13"/>
        <v>00304327368TRLO1</v>
      </c>
      <c r="J102" t="s">
        <v>385</v>
      </c>
      <c r="K102" s="225" t="s">
        <v>386</v>
      </c>
      <c r="L102">
        <v>48</v>
      </c>
      <c r="M102">
        <v>2520</v>
      </c>
      <c r="N102" t="s">
        <v>387</v>
      </c>
      <c r="O102" t="s">
        <v>3009</v>
      </c>
      <c r="P102" t="s">
        <v>388</v>
      </c>
      <c r="Q102" t="s">
        <v>3013</v>
      </c>
      <c r="R102">
        <v>840</v>
      </c>
      <c r="S102">
        <v>1</v>
      </c>
      <c r="T102">
        <v>1</v>
      </c>
    </row>
    <row r="103" spans="1:20">
      <c r="A103" s="69">
        <f ca="1">Overview!$W$8</f>
        <v>44720</v>
      </c>
      <c r="B103" s="65" t="str">
        <f t="shared" si="11"/>
        <v>12:00:00</v>
      </c>
      <c r="C103" s="65" t="s">
        <v>381</v>
      </c>
      <c r="D103" s="66">
        <f t="shared" si="7"/>
        <v>64</v>
      </c>
      <c r="E103" s="111">
        <f t="shared" si="8"/>
        <v>25.2</v>
      </c>
      <c r="F103" s="113">
        <f t="shared" si="12"/>
        <v>1612.8</v>
      </c>
      <c r="G103" s="67" t="s">
        <v>12</v>
      </c>
      <c r="H103" s="67" t="str">
        <f t="shared" si="13"/>
        <v>00304327370TRLO1</v>
      </c>
      <c r="J103" t="s">
        <v>385</v>
      </c>
      <c r="K103" s="225" t="s">
        <v>386</v>
      </c>
      <c r="L103">
        <v>64</v>
      </c>
      <c r="M103">
        <v>2520</v>
      </c>
      <c r="N103" t="s">
        <v>387</v>
      </c>
      <c r="O103" t="s">
        <v>3009</v>
      </c>
      <c r="P103" t="s">
        <v>388</v>
      </c>
      <c r="Q103" t="s">
        <v>3014</v>
      </c>
      <c r="R103">
        <v>840</v>
      </c>
      <c r="S103">
        <v>1</v>
      </c>
      <c r="T103">
        <v>1</v>
      </c>
    </row>
    <row r="104" spans="1:20">
      <c r="A104" s="69">
        <f ca="1">Overview!$W$8</f>
        <v>44720</v>
      </c>
      <c r="B104" s="65" t="str">
        <f t="shared" si="11"/>
        <v>12:00:00</v>
      </c>
      <c r="C104" s="65" t="s">
        <v>381</v>
      </c>
      <c r="D104" s="66">
        <f t="shared" si="7"/>
        <v>30</v>
      </c>
      <c r="E104" s="111">
        <f t="shared" si="8"/>
        <v>25.2</v>
      </c>
      <c r="F104" s="113">
        <f t="shared" si="12"/>
        <v>756</v>
      </c>
      <c r="G104" s="67" t="s">
        <v>12</v>
      </c>
      <c r="H104" s="67" t="str">
        <f t="shared" si="13"/>
        <v>00304327372TRLO1</v>
      </c>
      <c r="J104" t="s">
        <v>385</v>
      </c>
      <c r="K104" s="225" t="s">
        <v>386</v>
      </c>
      <c r="L104">
        <v>30</v>
      </c>
      <c r="M104">
        <v>2520</v>
      </c>
      <c r="N104" t="s">
        <v>387</v>
      </c>
      <c r="O104" t="s">
        <v>3009</v>
      </c>
      <c r="P104" t="s">
        <v>388</v>
      </c>
      <c r="Q104" t="s">
        <v>3015</v>
      </c>
      <c r="R104">
        <v>840</v>
      </c>
      <c r="S104">
        <v>1</v>
      </c>
      <c r="T104">
        <v>1</v>
      </c>
    </row>
    <row r="105" spans="1:20">
      <c r="A105" s="69">
        <f ca="1">Overview!$W$8</f>
        <v>44720</v>
      </c>
      <c r="B105" s="65" t="str">
        <f t="shared" si="11"/>
        <v>12:00:00</v>
      </c>
      <c r="C105" s="65" t="s">
        <v>381</v>
      </c>
      <c r="D105" s="66">
        <f t="shared" si="7"/>
        <v>34</v>
      </c>
      <c r="E105" s="111">
        <f t="shared" si="8"/>
        <v>25.2</v>
      </c>
      <c r="F105" s="113">
        <f t="shared" si="12"/>
        <v>856.8</v>
      </c>
      <c r="G105" s="67" t="s">
        <v>12</v>
      </c>
      <c r="H105" s="67" t="str">
        <f t="shared" si="13"/>
        <v>00304327373TRLO1</v>
      </c>
      <c r="J105" t="s">
        <v>385</v>
      </c>
      <c r="K105" s="225" t="s">
        <v>386</v>
      </c>
      <c r="L105">
        <v>34</v>
      </c>
      <c r="M105">
        <v>2520</v>
      </c>
      <c r="N105" t="s">
        <v>387</v>
      </c>
      <c r="O105" t="s">
        <v>3009</v>
      </c>
      <c r="P105" t="s">
        <v>388</v>
      </c>
      <c r="Q105" t="s">
        <v>3016</v>
      </c>
      <c r="R105">
        <v>840</v>
      </c>
      <c r="S105">
        <v>1</v>
      </c>
      <c r="T105">
        <v>1</v>
      </c>
    </row>
    <row r="106" spans="1:20">
      <c r="A106" s="69">
        <f ca="1">Overview!$W$8</f>
        <v>44720</v>
      </c>
      <c r="B106" s="65" t="str">
        <f t="shared" si="11"/>
        <v>12:00:00</v>
      </c>
      <c r="C106" s="65" t="s">
        <v>381</v>
      </c>
      <c r="D106" s="66">
        <f t="shared" si="7"/>
        <v>52</v>
      </c>
      <c r="E106" s="111">
        <f t="shared" si="8"/>
        <v>25.2</v>
      </c>
      <c r="F106" s="113">
        <f t="shared" si="12"/>
        <v>1310.3999999999999</v>
      </c>
      <c r="G106" s="67" t="s">
        <v>12</v>
      </c>
      <c r="H106" s="67" t="str">
        <f t="shared" si="13"/>
        <v>00304327374TRLO1</v>
      </c>
      <c r="J106" t="s">
        <v>385</v>
      </c>
      <c r="K106" s="225" t="s">
        <v>386</v>
      </c>
      <c r="L106">
        <v>52</v>
      </c>
      <c r="M106">
        <v>2520</v>
      </c>
      <c r="N106" t="s">
        <v>387</v>
      </c>
      <c r="O106" t="s">
        <v>3009</v>
      </c>
      <c r="P106" t="s">
        <v>388</v>
      </c>
      <c r="Q106" t="s">
        <v>3017</v>
      </c>
      <c r="R106">
        <v>840</v>
      </c>
      <c r="S106">
        <v>1</v>
      </c>
      <c r="T106">
        <v>1</v>
      </c>
    </row>
    <row r="107" spans="1:20">
      <c r="A107" s="69">
        <f ca="1">Overview!$W$8</f>
        <v>44720</v>
      </c>
      <c r="B107" s="65" t="str">
        <f t="shared" si="11"/>
        <v>12:00:00</v>
      </c>
      <c r="C107" s="65" t="s">
        <v>381</v>
      </c>
      <c r="D107" s="66">
        <f t="shared" si="7"/>
        <v>6</v>
      </c>
      <c r="E107" s="111">
        <f t="shared" si="8"/>
        <v>25.2</v>
      </c>
      <c r="F107" s="113">
        <f>(D107*E107)</f>
        <v>151.19999999999999</v>
      </c>
      <c r="G107" s="67" t="s">
        <v>12</v>
      </c>
      <c r="H107" s="67" t="str">
        <f t="shared" si="13"/>
        <v>00304327375TRLO1</v>
      </c>
      <c r="J107" t="s">
        <v>385</v>
      </c>
      <c r="K107" s="225" t="s">
        <v>386</v>
      </c>
      <c r="L107">
        <v>6</v>
      </c>
      <c r="M107">
        <v>2520</v>
      </c>
      <c r="N107" t="s">
        <v>387</v>
      </c>
      <c r="O107" t="s">
        <v>3009</v>
      </c>
      <c r="P107" t="s">
        <v>388</v>
      </c>
      <c r="Q107" t="s">
        <v>3018</v>
      </c>
      <c r="R107">
        <v>840</v>
      </c>
      <c r="S107">
        <v>1</v>
      </c>
      <c r="T107">
        <v>1</v>
      </c>
    </row>
    <row r="108" spans="1:20">
      <c r="A108" s="69">
        <f ca="1">Overview!$W$8</f>
        <v>44720</v>
      </c>
      <c r="B108" s="65" t="str">
        <f t="shared" si="11"/>
        <v>12:00:00</v>
      </c>
      <c r="C108" s="65" t="s">
        <v>381</v>
      </c>
      <c r="D108" s="66">
        <f t="shared" si="7"/>
        <v>45</v>
      </c>
      <c r="E108" s="111">
        <f t="shared" si="8"/>
        <v>25.2</v>
      </c>
      <c r="F108" s="113">
        <f t="shared" ref="F108:F113" si="14">(D108*E108)</f>
        <v>1134</v>
      </c>
      <c r="G108" s="67" t="s">
        <v>12</v>
      </c>
      <c r="H108" s="67" t="str">
        <f t="shared" si="13"/>
        <v>00304327376TRLO1</v>
      </c>
      <c r="J108" t="s">
        <v>385</v>
      </c>
      <c r="K108" s="225" t="s">
        <v>386</v>
      </c>
      <c r="L108">
        <v>45</v>
      </c>
      <c r="M108">
        <v>2520</v>
      </c>
      <c r="N108" t="s">
        <v>387</v>
      </c>
      <c r="O108" t="s">
        <v>3009</v>
      </c>
      <c r="P108" t="s">
        <v>388</v>
      </c>
      <c r="Q108" t="s">
        <v>3019</v>
      </c>
      <c r="R108">
        <v>840</v>
      </c>
      <c r="S108">
        <v>1</v>
      </c>
      <c r="T108">
        <v>1</v>
      </c>
    </row>
    <row r="109" spans="1:20">
      <c r="A109" s="69">
        <f ca="1">Overview!$W$8</f>
        <v>44720</v>
      </c>
      <c r="B109" s="65" t="str">
        <f t="shared" si="11"/>
        <v>12:00:00</v>
      </c>
      <c r="C109" s="65" t="s">
        <v>381</v>
      </c>
      <c r="D109" s="66">
        <f t="shared" si="7"/>
        <v>54</v>
      </c>
      <c r="E109" s="111">
        <f t="shared" si="8"/>
        <v>25.2</v>
      </c>
      <c r="F109" s="113">
        <f t="shared" si="14"/>
        <v>1360.8</v>
      </c>
      <c r="G109" s="67" t="s">
        <v>12</v>
      </c>
      <c r="H109" s="67" t="str">
        <f t="shared" si="13"/>
        <v>00304327378TRLO1</v>
      </c>
      <c r="J109" t="s">
        <v>385</v>
      </c>
      <c r="K109" s="225" t="s">
        <v>386</v>
      </c>
      <c r="L109">
        <v>54</v>
      </c>
      <c r="M109">
        <v>2520</v>
      </c>
      <c r="N109" t="s">
        <v>387</v>
      </c>
      <c r="O109" t="s">
        <v>3009</v>
      </c>
      <c r="P109" t="s">
        <v>388</v>
      </c>
      <c r="Q109" t="s">
        <v>3020</v>
      </c>
      <c r="R109">
        <v>840</v>
      </c>
      <c r="S109">
        <v>1</v>
      </c>
      <c r="T109">
        <v>1</v>
      </c>
    </row>
    <row r="110" spans="1:20">
      <c r="A110" s="69">
        <f ca="1">Overview!$W$8</f>
        <v>44720</v>
      </c>
      <c r="B110" s="65" t="str">
        <f t="shared" si="11"/>
        <v>12:00:00</v>
      </c>
      <c r="C110" s="65" t="s">
        <v>381</v>
      </c>
      <c r="D110" s="66">
        <f t="shared" si="7"/>
        <v>52</v>
      </c>
      <c r="E110" s="111">
        <f t="shared" si="8"/>
        <v>25.2</v>
      </c>
      <c r="F110" s="113">
        <f t="shared" si="14"/>
        <v>1310.3999999999999</v>
      </c>
      <c r="G110" s="67" t="s">
        <v>12</v>
      </c>
      <c r="H110" s="67" t="str">
        <f t="shared" si="13"/>
        <v>00304327382TRLO1</v>
      </c>
      <c r="J110" t="s">
        <v>385</v>
      </c>
      <c r="K110" s="225" t="s">
        <v>386</v>
      </c>
      <c r="L110">
        <v>52</v>
      </c>
      <c r="M110">
        <v>2520</v>
      </c>
      <c r="N110" t="s">
        <v>387</v>
      </c>
      <c r="O110" t="s">
        <v>3009</v>
      </c>
      <c r="P110" t="s">
        <v>388</v>
      </c>
      <c r="Q110" t="s">
        <v>3021</v>
      </c>
      <c r="R110">
        <v>840</v>
      </c>
      <c r="S110">
        <v>1</v>
      </c>
      <c r="T110">
        <v>1</v>
      </c>
    </row>
    <row r="111" spans="1:20">
      <c r="A111" s="69">
        <f ca="1">Overview!$W$8</f>
        <v>44720</v>
      </c>
      <c r="B111" s="65" t="str">
        <f t="shared" si="11"/>
        <v>12:00:00</v>
      </c>
      <c r="C111" s="65" t="s">
        <v>381</v>
      </c>
      <c r="D111" s="66">
        <f t="shared" si="7"/>
        <v>8</v>
      </c>
      <c r="E111" s="111">
        <f t="shared" si="8"/>
        <v>25.2</v>
      </c>
      <c r="F111" s="113">
        <f t="shared" si="14"/>
        <v>201.6</v>
      </c>
      <c r="G111" s="67" t="s">
        <v>12</v>
      </c>
      <c r="H111" s="67" t="str">
        <f t="shared" si="13"/>
        <v>00304327383TRLO1</v>
      </c>
      <c r="J111" t="s">
        <v>385</v>
      </c>
      <c r="K111" s="225" t="s">
        <v>386</v>
      </c>
      <c r="L111">
        <v>8</v>
      </c>
      <c r="M111">
        <v>2520</v>
      </c>
      <c r="N111" t="s">
        <v>387</v>
      </c>
      <c r="O111" t="s">
        <v>3009</v>
      </c>
      <c r="P111" t="s">
        <v>388</v>
      </c>
      <c r="Q111" t="s">
        <v>3022</v>
      </c>
      <c r="R111">
        <v>840</v>
      </c>
      <c r="S111">
        <v>1</v>
      </c>
      <c r="T111">
        <v>1</v>
      </c>
    </row>
    <row r="112" spans="1:20">
      <c r="A112" s="69">
        <f ca="1">Overview!$W$8</f>
        <v>44720</v>
      </c>
      <c r="B112" s="65" t="str">
        <f t="shared" si="11"/>
        <v>12:00:00</v>
      </c>
      <c r="C112" s="65" t="s">
        <v>381</v>
      </c>
      <c r="D112" s="66">
        <f t="shared" si="7"/>
        <v>43</v>
      </c>
      <c r="E112" s="111">
        <f t="shared" si="8"/>
        <v>25.2</v>
      </c>
      <c r="F112" s="113">
        <f t="shared" si="14"/>
        <v>1083.5999999999999</v>
      </c>
      <c r="G112" s="67" t="s">
        <v>12</v>
      </c>
      <c r="H112" s="67" t="str">
        <f t="shared" si="13"/>
        <v>00304327385TRLO1</v>
      </c>
      <c r="J112" t="s">
        <v>385</v>
      </c>
      <c r="K112" s="225" t="s">
        <v>386</v>
      </c>
      <c r="L112">
        <v>43</v>
      </c>
      <c r="M112">
        <v>2520</v>
      </c>
      <c r="N112" t="s">
        <v>387</v>
      </c>
      <c r="O112" t="s">
        <v>3009</v>
      </c>
      <c r="P112" t="s">
        <v>388</v>
      </c>
      <c r="Q112" t="s">
        <v>3023</v>
      </c>
      <c r="R112">
        <v>840</v>
      </c>
      <c r="S112">
        <v>1</v>
      </c>
      <c r="T112">
        <v>1</v>
      </c>
    </row>
    <row r="113" spans="1:20">
      <c r="A113" s="69">
        <f ca="1">Overview!$W$8</f>
        <v>44720</v>
      </c>
      <c r="B113" s="65" t="str">
        <f t="shared" si="11"/>
        <v>12:00:00</v>
      </c>
      <c r="C113" s="65" t="s">
        <v>381</v>
      </c>
      <c r="D113" s="66">
        <f t="shared" si="7"/>
        <v>51</v>
      </c>
      <c r="E113" s="111">
        <f t="shared" si="8"/>
        <v>25.2</v>
      </c>
      <c r="F113" s="113">
        <f t="shared" si="14"/>
        <v>1285.2</v>
      </c>
      <c r="G113" s="67" t="s">
        <v>12</v>
      </c>
      <c r="H113" s="67" t="str">
        <f t="shared" si="13"/>
        <v>00304327387TRLO1</v>
      </c>
      <c r="J113" t="s">
        <v>385</v>
      </c>
      <c r="K113" s="225" t="s">
        <v>386</v>
      </c>
      <c r="L113">
        <v>51</v>
      </c>
      <c r="M113">
        <v>2520</v>
      </c>
      <c r="N113" t="s">
        <v>387</v>
      </c>
      <c r="O113" t="s">
        <v>3009</v>
      </c>
      <c r="P113" t="s">
        <v>388</v>
      </c>
      <c r="Q113" t="s">
        <v>3024</v>
      </c>
      <c r="R113">
        <v>840</v>
      </c>
      <c r="S113">
        <v>1</v>
      </c>
      <c r="T113">
        <v>1</v>
      </c>
    </row>
    <row r="114" spans="1:20">
      <c r="A114" s="69">
        <f ca="1">Overview!$W$8</f>
        <v>44720</v>
      </c>
      <c r="B114" s="65" t="str">
        <f t="shared" si="11"/>
        <v>12:49:23</v>
      </c>
      <c r="C114" s="65" t="s">
        <v>381</v>
      </c>
      <c r="D114" s="66">
        <f t="shared" si="7"/>
        <v>32</v>
      </c>
      <c r="E114" s="111">
        <f t="shared" si="8"/>
        <v>25.25</v>
      </c>
      <c r="F114" s="113">
        <f t="shared" ref="F114:F177" si="15">(D114*E114)</f>
        <v>808</v>
      </c>
      <c r="G114" s="67" t="s">
        <v>12</v>
      </c>
      <c r="H114" s="67" t="str">
        <f t="shared" si="13"/>
        <v>00304341082TRLO1</v>
      </c>
      <c r="J114" t="s">
        <v>385</v>
      </c>
      <c r="K114" s="225" t="s">
        <v>386</v>
      </c>
      <c r="L114">
        <v>32</v>
      </c>
      <c r="M114">
        <v>2525</v>
      </c>
      <c r="N114" t="s">
        <v>387</v>
      </c>
      <c r="O114" t="s">
        <v>3025</v>
      </c>
      <c r="P114" t="s">
        <v>388</v>
      </c>
      <c r="Q114" t="s">
        <v>3026</v>
      </c>
      <c r="R114">
        <v>840</v>
      </c>
      <c r="S114">
        <v>1</v>
      </c>
      <c r="T114">
        <v>1</v>
      </c>
    </row>
    <row r="115" spans="1:20">
      <c r="A115" s="69">
        <f ca="1">Overview!$W$8</f>
        <v>44720</v>
      </c>
      <c r="B115" s="65" t="str">
        <f t="shared" si="11"/>
        <v>12:49:23</v>
      </c>
      <c r="C115" s="65" t="s">
        <v>381</v>
      </c>
      <c r="D115" s="66">
        <f t="shared" si="7"/>
        <v>124</v>
      </c>
      <c r="E115" s="111">
        <f t="shared" si="8"/>
        <v>25.25</v>
      </c>
      <c r="F115" s="113">
        <f t="shared" si="15"/>
        <v>3131</v>
      </c>
      <c r="G115" s="67" t="s">
        <v>12</v>
      </c>
      <c r="H115" s="67" t="str">
        <f t="shared" si="13"/>
        <v>00304341083TRLO1</v>
      </c>
      <c r="J115" t="s">
        <v>385</v>
      </c>
      <c r="K115" s="225" t="s">
        <v>386</v>
      </c>
      <c r="L115">
        <v>124</v>
      </c>
      <c r="M115">
        <v>2525</v>
      </c>
      <c r="N115" t="s">
        <v>387</v>
      </c>
      <c r="O115" t="s">
        <v>3025</v>
      </c>
      <c r="P115" t="s">
        <v>388</v>
      </c>
      <c r="Q115" t="s">
        <v>3027</v>
      </c>
      <c r="R115">
        <v>840</v>
      </c>
      <c r="S115">
        <v>1</v>
      </c>
      <c r="T115">
        <v>1</v>
      </c>
    </row>
    <row r="116" spans="1:20">
      <c r="A116" s="69">
        <f ca="1">Overview!$W$8</f>
        <v>44720</v>
      </c>
      <c r="B116" s="65" t="str">
        <f t="shared" si="11"/>
        <v>12:49:23</v>
      </c>
      <c r="C116" s="65" t="s">
        <v>381</v>
      </c>
      <c r="D116" s="66">
        <f t="shared" si="7"/>
        <v>130</v>
      </c>
      <c r="E116" s="111">
        <f t="shared" si="8"/>
        <v>25.25</v>
      </c>
      <c r="F116" s="113">
        <f t="shared" si="15"/>
        <v>3282.5</v>
      </c>
      <c r="G116" s="67" t="s">
        <v>12</v>
      </c>
      <c r="H116" s="67" t="str">
        <f t="shared" si="13"/>
        <v>00304341084TRLO1</v>
      </c>
      <c r="J116" t="s">
        <v>385</v>
      </c>
      <c r="K116" s="225" t="s">
        <v>386</v>
      </c>
      <c r="L116">
        <v>130</v>
      </c>
      <c r="M116">
        <v>2525</v>
      </c>
      <c r="N116" t="s">
        <v>387</v>
      </c>
      <c r="O116" t="s">
        <v>3025</v>
      </c>
      <c r="P116" t="s">
        <v>388</v>
      </c>
      <c r="Q116" t="s">
        <v>3028</v>
      </c>
      <c r="R116">
        <v>840</v>
      </c>
      <c r="S116">
        <v>1</v>
      </c>
      <c r="T116">
        <v>1</v>
      </c>
    </row>
    <row r="117" spans="1:20">
      <c r="A117" s="69">
        <f ca="1">Overview!$W$8</f>
        <v>44720</v>
      </c>
      <c r="B117" s="65" t="str">
        <f t="shared" si="11"/>
        <v>12:49:23</v>
      </c>
      <c r="C117" s="65" t="s">
        <v>381</v>
      </c>
      <c r="D117" s="66">
        <f t="shared" si="7"/>
        <v>194</v>
      </c>
      <c r="E117" s="111">
        <f t="shared" si="8"/>
        <v>25.25</v>
      </c>
      <c r="F117" s="113">
        <f t="shared" si="15"/>
        <v>4898.5</v>
      </c>
      <c r="G117" s="67" t="s">
        <v>12</v>
      </c>
      <c r="H117" s="67" t="str">
        <f t="shared" si="13"/>
        <v>00304341085TRLO1</v>
      </c>
      <c r="J117" t="s">
        <v>385</v>
      </c>
      <c r="K117" s="225" t="s">
        <v>386</v>
      </c>
      <c r="L117">
        <v>194</v>
      </c>
      <c r="M117">
        <v>2525</v>
      </c>
      <c r="N117" t="s">
        <v>387</v>
      </c>
      <c r="O117" t="s">
        <v>3025</v>
      </c>
      <c r="P117" t="s">
        <v>388</v>
      </c>
      <c r="Q117" t="s">
        <v>3029</v>
      </c>
      <c r="R117">
        <v>840</v>
      </c>
      <c r="S117">
        <v>1</v>
      </c>
      <c r="T117">
        <v>1</v>
      </c>
    </row>
    <row r="118" spans="1:20">
      <c r="A118" s="69">
        <f ca="1">Overview!$W$8</f>
        <v>44720</v>
      </c>
      <c r="B118" s="65" t="str">
        <f t="shared" si="11"/>
        <v>12:49:24</v>
      </c>
      <c r="C118" s="65" t="s">
        <v>381</v>
      </c>
      <c r="D118" s="66">
        <f t="shared" si="7"/>
        <v>86</v>
      </c>
      <c r="E118" s="111">
        <f t="shared" si="8"/>
        <v>25.25</v>
      </c>
      <c r="F118" s="113">
        <f t="shared" si="15"/>
        <v>2171.5</v>
      </c>
      <c r="G118" s="67" t="s">
        <v>12</v>
      </c>
      <c r="H118" s="67" t="str">
        <f t="shared" si="13"/>
        <v>00304341095TRLO1</v>
      </c>
      <c r="J118" t="s">
        <v>385</v>
      </c>
      <c r="K118" s="225" t="s">
        <v>386</v>
      </c>
      <c r="L118">
        <v>86</v>
      </c>
      <c r="M118">
        <v>2525</v>
      </c>
      <c r="N118" t="s">
        <v>387</v>
      </c>
      <c r="O118" t="s">
        <v>3030</v>
      </c>
      <c r="P118" t="s">
        <v>388</v>
      </c>
      <c r="Q118" t="s">
        <v>3031</v>
      </c>
      <c r="R118">
        <v>840</v>
      </c>
      <c r="S118">
        <v>1</v>
      </c>
      <c r="T118">
        <v>1</v>
      </c>
    </row>
    <row r="119" spans="1:20">
      <c r="A119" s="69">
        <f ca="1">Overview!$W$8</f>
        <v>44720</v>
      </c>
      <c r="B119" s="65" t="str">
        <f t="shared" si="11"/>
        <v>12:50:26</v>
      </c>
      <c r="C119" s="65" t="s">
        <v>381</v>
      </c>
      <c r="D119" s="66">
        <f t="shared" si="7"/>
        <v>14</v>
      </c>
      <c r="E119" s="111">
        <f t="shared" si="8"/>
        <v>25.25</v>
      </c>
      <c r="F119" s="113">
        <f t="shared" si="15"/>
        <v>353.5</v>
      </c>
      <c r="G119" s="67" t="s">
        <v>12</v>
      </c>
      <c r="H119" s="67" t="str">
        <f t="shared" si="13"/>
        <v>00304341380TRLO1</v>
      </c>
      <c r="J119" t="s">
        <v>385</v>
      </c>
      <c r="K119" s="225" t="s">
        <v>386</v>
      </c>
      <c r="L119">
        <v>14</v>
      </c>
      <c r="M119">
        <v>2525</v>
      </c>
      <c r="N119" t="s">
        <v>387</v>
      </c>
      <c r="O119" t="s">
        <v>3032</v>
      </c>
      <c r="P119" t="s">
        <v>388</v>
      </c>
      <c r="Q119" t="s">
        <v>3033</v>
      </c>
      <c r="R119">
        <v>840</v>
      </c>
      <c r="S119">
        <v>1</v>
      </c>
      <c r="T119">
        <v>1</v>
      </c>
    </row>
    <row r="120" spans="1:20">
      <c r="A120" s="69">
        <f ca="1">Overview!$W$8</f>
        <v>44720</v>
      </c>
      <c r="B120" s="65" t="str">
        <f t="shared" si="11"/>
        <v>12:50:26</v>
      </c>
      <c r="C120" s="65" t="s">
        <v>381</v>
      </c>
      <c r="D120" s="66">
        <f t="shared" si="7"/>
        <v>63</v>
      </c>
      <c r="E120" s="111">
        <f t="shared" si="8"/>
        <v>25.25</v>
      </c>
      <c r="F120" s="113">
        <f t="shared" si="15"/>
        <v>1590.75</v>
      </c>
      <c r="G120" s="67" t="s">
        <v>12</v>
      </c>
      <c r="H120" s="67" t="str">
        <f t="shared" si="13"/>
        <v>00304341381TRLO1</v>
      </c>
      <c r="J120" t="s">
        <v>385</v>
      </c>
      <c r="K120" s="225" t="s">
        <v>386</v>
      </c>
      <c r="L120">
        <v>63</v>
      </c>
      <c r="M120">
        <v>2525</v>
      </c>
      <c r="N120" t="s">
        <v>387</v>
      </c>
      <c r="O120" t="s">
        <v>3032</v>
      </c>
      <c r="P120" t="s">
        <v>388</v>
      </c>
      <c r="Q120" t="s">
        <v>3034</v>
      </c>
      <c r="R120">
        <v>840</v>
      </c>
      <c r="S120">
        <v>1</v>
      </c>
      <c r="T120">
        <v>1</v>
      </c>
    </row>
    <row r="121" spans="1:20">
      <c r="A121" s="69">
        <f ca="1">Overview!$W$8</f>
        <v>44720</v>
      </c>
      <c r="B121" s="65" t="str">
        <f t="shared" si="11"/>
        <v>12:50:26</v>
      </c>
      <c r="C121" s="65" t="s">
        <v>381</v>
      </c>
      <c r="D121" s="66">
        <f t="shared" si="7"/>
        <v>13</v>
      </c>
      <c r="E121" s="111">
        <f t="shared" si="8"/>
        <v>25.25</v>
      </c>
      <c r="F121" s="113">
        <f t="shared" si="15"/>
        <v>328.25</v>
      </c>
      <c r="G121" s="67" t="s">
        <v>12</v>
      </c>
      <c r="H121" s="67" t="str">
        <f t="shared" si="13"/>
        <v>00304341382TRLO1</v>
      </c>
      <c r="J121" t="s">
        <v>385</v>
      </c>
      <c r="K121" s="225" t="s">
        <v>386</v>
      </c>
      <c r="L121">
        <v>13</v>
      </c>
      <c r="M121">
        <v>2525</v>
      </c>
      <c r="N121" t="s">
        <v>387</v>
      </c>
      <c r="O121" t="s">
        <v>3032</v>
      </c>
      <c r="P121" t="s">
        <v>388</v>
      </c>
      <c r="Q121" t="s">
        <v>3035</v>
      </c>
      <c r="R121">
        <v>840</v>
      </c>
      <c r="S121">
        <v>1</v>
      </c>
      <c r="T121">
        <v>1</v>
      </c>
    </row>
    <row r="122" spans="1:20">
      <c r="A122" s="69">
        <f ca="1">Overview!$W$8</f>
        <v>44720</v>
      </c>
      <c r="B122" s="65" t="str">
        <f t="shared" si="11"/>
        <v>12:50:54</v>
      </c>
      <c r="C122" s="65" t="s">
        <v>381</v>
      </c>
      <c r="D122" s="66">
        <f t="shared" si="7"/>
        <v>24</v>
      </c>
      <c r="E122" s="111">
        <f t="shared" si="8"/>
        <v>25.25</v>
      </c>
      <c r="F122" s="113">
        <f t="shared" si="15"/>
        <v>606</v>
      </c>
      <c r="G122" s="67" t="s">
        <v>12</v>
      </c>
      <c r="H122" s="67" t="str">
        <f t="shared" si="13"/>
        <v>00304341464TRLO1</v>
      </c>
      <c r="J122" t="s">
        <v>385</v>
      </c>
      <c r="K122" s="225" t="s">
        <v>386</v>
      </c>
      <c r="L122">
        <v>24</v>
      </c>
      <c r="M122">
        <v>2525</v>
      </c>
      <c r="N122" t="s">
        <v>387</v>
      </c>
      <c r="O122" t="s">
        <v>3036</v>
      </c>
      <c r="P122" t="s">
        <v>388</v>
      </c>
      <c r="Q122" t="s">
        <v>3037</v>
      </c>
      <c r="R122">
        <v>840</v>
      </c>
      <c r="S122">
        <v>1</v>
      </c>
      <c r="T122">
        <v>1</v>
      </c>
    </row>
    <row r="123" spans="1:20">
      <c r="A123" s="69">
        <f ca="1">Overview!$W$8</f>
        <v>44720</v>
      </c>
      <c r="B123" s="65" t="str">
        <f t="shared" si="11"/>
        <v>12:50:54</v>
      </c>
      <c r="C123" s="65" t="s">
        <v>381</v>
      </c>
      <c r="D123" s="66">
        <f t="shared" si="7"/>
        <v>52</v>
      </c>
      <c r="E123" s="111">
        <f t="shared" si="8"/>
        <v>25.25</v>
      </c>
      <c r="F123" s="113">
        <f t="shared" si="15"/>
        <v>1313</v>
      </c>
      <c r="G123" s="67" t="s">
        <v>12</v>
      </c>
      <c r="H123" s="67" t="str">
        <f t="shared" si="13"/>
        <v>00304341465TRLO1</v>
      </c>
      <c r="J123" t="s">
        <v>385</v>
      </c>
      <c r="K123" t="s">
        <v>386</v>
      </c>
      <c r="L123">
        <v>52</v>
      </c>
      <c r="M123">
        <v>2525</v>
      </c>
      <c r="N123" t="s">
        <v>387</v>
      </c>
      <c r="O123" t="s">
        <v>3036</v>
      </c>
      <c r="P123" t="s">
        <v>388</v>
      </c>
      <c r="Q123" t="s">
        <v>3038</v>
      </c>
      <c r="R123">
        <v>840</v>
      </c>
      <c r="S123">
        <v>1</v>
      </c>
      <c r="T123">
        <v>1</v>
      </c>
    </row>
    <row r="124" spans="1:20">
      <c r="A124" s="69">
        <f ca="1">Overview!$W$8</f>
        <v>44720</v>
      </c>
      <c r="B124" s="65" t="str">
        <f t="shared" si="11"/>
        <v>12:52:01</v>
      </c>
      <c r="C124" s="65" t="s">
        <v>381</v>
      </c>
      <c r="D124" s="66">
        <f t="shared" si="7"/>
        <v>10</v>
      </c>
      <c r="E124" s="111">
        <f t="shared" si="8"/>
        <v>25.25</v>
      </c>
      <c r="F124" s="113">
        <f t="shared" si="15"/>
        <v>252.5</v>
      </c>
      <c r="G124" s="67" t="s">
        <v>12</v>
      </c>
      <c r="H124" s="67" t="str">
        <f t="shared" si="13"/>
        <v>00304341745TRLO1</v>
      </c>
      <c r="J124" t="s">
        <v>385</v>
      </c>
      <c r="K124" t="s">
        <v>386</v>
      </c>
      <c r="L124">
        <v>10</v>
      </c>
      <c r="M124">
        <v>2525</v>
      </c>
      <c r="N124" t="s">
        <v>387</v>
      </c>
      <c r="O124" t="s">
        <v>3039</v>
      </c>
      <c r="P124" t="s">
        <v>388</v>
      </c>
      <c r="Q124" t="s">
        <v>3040</v>
      </c>
      <c r="R124">
        <v>840</v>
      </c>
      <c r="S124">
        <v>1</v>
      </c>
      <c r="T124">
        <v>1</v>
      </c>
    </row>
    <row r="125" spans="1:20">
      <c r="A125" s="69">
        <f ca="1">Overview!$W$8</f>
        <v>44720</v>
      </c>
      <c r="B125" s="65" t="str">
        <f t="shared" si="11"/>
        <v>12:52:01</v>
      </c>
      <c r="C125" s="65" t="s">
        <v>381</v>
      </c>
      <c r="D125" s="66">
        <f t="shared" si="7"/>
        <v>47</v>
      </c>
      <c r="E125" s="111">
        <f t="shared" si="8"/>
        <v>25.25</v>
      </c>
      <c r="F125" s="113">
        <f t="shared" si="15"/>
        <v>1186.75</v>
      </c>
      <c r="G125" s="67" t="s">
        <v>12</v>
      </c>
      <c r="H125" s="67" t="str">
        <f t="shared" si="13"/>
        <v>00304341746TRLO1</v>
      </c>
      <c r="J125" t="s">
        <v>385</v>
      </c>
      <c r="K125" t="s">
        <v>386</v>
      </c>
      <c r="L125">
        <v>47</v>
      </c>
      <c r="M125">
        <v>2525</v>
      </c>
      <c r="N125" t="s">
        <v>387</v>
      </c>
      <c r="O125" t="s">
        <v>3039</v>
      </c>
      <c r="P125" t="s">
        <v>388</v>
      </c>
      <c r="Q125" t="s">
        <v>3041</v>
      </c>
      <c r="R125">
        <v>840</v>
      </c>
      <c r="S125">
        <v>1</v>
      </c>
      <c r="T125">
        <v>1</v>
      </c>
    </row>
    <row r="126" spans="1:20">
      <c r="A126" s="69">
        <f ca="1">Overview!$W$8</f>
        <v>44720</v>
      </c>
      <c r="B126" s="65" t="str">
        <f t="shared" si="11"/>
        <v>12:53:51</v>
      </c>
      <c r="C126" s="65" t="s">
        <v>381</v>
      </c>
      <c r="D126" s="66">
        <f t="shared" si="7"/>
        <v>29</v>
      </c>
      <c r="E126" s="111">
        <f t="shared" si="8"/>
        <v>25.25</v>
      </c>
      <c r="F126" s="113">
        <f t="shared" si="15"/>
        <v>732.25</v>
      </c>
      <c r="G126" s="67" t="s">
        <v>12</v>
      </c>
      <c r="H126" s="67" t="str">
        <f t="shared" si="13"/>
        <v>00304342136TRLO1</v>
      </c>
      <c r="J126" t="s">
        <v>385</v>
      </c>
      <c r="K126" t="s">
        <v>386</v>
      </c>
      <c r="L126">
        <v>29</v>
      </c>
      <c r="M126">
        <v>2525</v>
      </c>
      <c r="N126" t="s">
        <v>387</v>
      </c>
      <c r="O126" t="s">
        <v>3042</v>
      </c>
      <c r="P126" t="s">
        <v>388</v>
      </c>
      <c r="Q126" t="s">
        <v>3043</v>
      </c>
      <c r="R126">
        <v>840</v>
      </c>
      <c r="S126">
        <v>1</v>
      </c>
      <c r="T126">
        <v>1</v>
      </c>
    </row>
    <row r="127" spans="1:20">
      <c r="A127" s="69">
        <f ca="1">Overview!$W$8</f>
        <v>44720</v>
      </c>
      <c r="B127" s="65" t="str">
        <f t="shared" si="11"/>
        <v>12:53:51</v>
      </c>
      <c r="C127" s="65" t="s">
        <v>381</v>
      </c>
      <c r="D127" s="66">
        <f t="shared" si="7"/>
        <v>45</v>
      </c>
      <c r="E127" s="111">
        <f t="shared" si="8"/>
        <v>25.25</v>
      </c>
      <c r="F127" s="113">
        <f t="shared" si="15"/>
        <v>1136.25</v>
      </c>
      <c r="G127" s="67" t="s">
        <v>12</v>
      </c>
      <c r="H127" s="67" t="str">
        <f t="shared" si="13"/>
        <v>00304342137TRLO1</v>
      </c>
      <c r="J127" t="s">
        <v>385</v>
      </c>
      <c r="K127" t="s">
        <v>386</v>
      </c>
      <c r="L127">
        <v>45</v>
      </c>
      <c r="M127">
        <v>2525</v>
      </c>
      <c r="N127" t="s">
        <v>387</v>
      </c>
      <c r="O127" t="s">
        <v>3042</v>
      </c>
      <c r="P127" t="s">
        <v>388</v>
      </c>
      <c r="Q127" t="s">
        <v>3044</v>
      </c>
      <c r="R127">
        <v>840</v>
      </c>
      <c r="S127">
        <v>1</v>
      </c>
      <c r="T127">
        <v>1</v>
      </c>
    </row>
    <row r="128" spans="1:20">
      <c r="A128" s="69">
        <f ca="1">Overview!$W$8</f>
        <v>44720</v>
      </c>
      <c r="B128" s="65" t="str">
        <f t="shared" si="11"/>
        <v>12:53:51</v>
      </c>
      <c r="C128" s="65" t="s">
        <v>381</v>
      </c>
      <c r="D128" s="66">
        <f t="shared" si="7"/>
        <v>29</v>
      </c>
      <c r="E128" s="111">
        <f t="shared" si="8"/>
        <v>25.25</v>
      </c>
      <c r="F128" s="113">
        <f t="shared" si="15"/>
        <v>732.25</v>
      </c>
      <c r="G128" s="67" t="s">
        <v>12</v>
      </c>
      <c r="H128" s="67" t="str">
        <f t="shared" si="13"/>
        <v>00304342138TRLO1</v>
      </c>
      <c r="J128" t="s">
        <v>385</v>
      </c>
      <c r="K128" t="s">
        <v>386</v>
      </c>
      <c r="L128">
        <v>29</v>
      </c>
      <c r="M128">
        <v>2525</v>
      </c>
      <c r="N128" t="s">
        <v>387</v>
      </c>
      <c r="O128" t="s">
        <v>3042</v>
      </c>
      <c r="P128" t="s">
        <v>388</v>
      </c>
      <c r="Q128" t="s">
        <v>3045</v>
      </c>
      <c r="R128">
        <v>840</v>
      </c>
      <c r="S128">
        <v>1</v>
      </c>
      <c r="T128">
        <v>1</v>
      </c>
    </row>
    <row r="129" spans="1:20">
      <c r="A129" s="69">
        <f ca="1">Overview!$W$8</f>
        <v>44720</v>
      </c>
      <c r="B129" s="65" t="str">
        <f t="shared" si="11"/>
        <v>12:54:53</v>
      </c>
      <c r="C129" s="65" t="s">
        <v>381</v>
      </c>
      <c r="D129" s="66">
        <f t="shared" si="7"/>
        <v>21</v>
      </c>
      <c r="E129" s="111">
        <f t="shared" si="8"/>
        <v>25.25</v>
      </c>
      <c r="F129" s="113">
        <f t="shared" si="15"/>
        <v>530.25</v>
      </c>
      <c r="G129" s="67" t="s">
        <v>12</v>
      </c>
      <c r="H129" s="67" t="str">
        <f t="shared" si="13"/>
        <v>00304342375TRLO1</v>
      </c>
      <c r="J129" t="s">
        <v>385</v>
      </c>
      <c r="K129" t="s">
        <v>386</v>
      </c>
      <c r="L129">
        <v>21</v>
      </c>
      <c r="M129">
        <v>2525</v>
      </c>
      <c r="N129" t="s">
        <v>387</v>
      </c>
      <c r="O129" t="s">
        <v>3046</v>
      </c>
      <c r="P129" t="s">
        <v>388</v>
      </c>
      <c r="Q129" t="s">
        <v>3047</v>
      </c>
      <c r="R129">
        <v>840</v>
      </c>
      <c r="S129">
        <v>1</v>
      </c>
      <c r="T129">
        <v>1</v>
      </c>
    </row>
    <row r="130" spans="1:20">
      <c r="A130" s="69">
        <f ca="1">Overview!$W$8</f>
        <v>44720</v>
      </c>
      <c r="B130" s="65" t="str">
        <f t="shared" si="11"/>
        <v>12:54:53</v>
      </c>
      <c r="C130" s="65" t="s">
        <v>381</v>
      </c>
      <c r="D130" s="66">
        <f t="shared" ref="D130:D193" si="16">L130</f>
        <v>35</v>
      </c>
      <c r="E130" s="111">
        <f t="shared" ref="E130:E193" si="17">M130/100</f>
        <v>25.25</v>
      </c>
      <c r="F130" s="113">
        <f t="shared" si="15"/>
        <v>883.75</v>
      </c>
      <c r="G130" s="67" t="s">
        <v>12</v>
      </c>
      <c r="H130" s="67" t="str">
        <f t="shared" si="13"/>
        <v>00304342376TRLO1</v>
      </c>
      <c r="J130" t="s">
        <v>385</v>
      </c>
      <c r="K130" t="s">
        <v>386</v>
      </c>
      <c r="L130">
        <v>35</v>
      </c>
      <c r="M130">
        <v>2525</v>
      </c>
      <c r="N130" t="s">
        <v>387</v>
      </c>
      <c r="O130" t="s">
        <v>3046</v>
      </c>
      <c r="P130" t="s">
        <v>388</v>
      </c>
      <c r="Q130" t="s">
        <v>3048</v>
      </c>
      <c r="R130">
        <v>840</v>
      </c>
      <c r="S130">
        <v>1</v>
      </c>
      <c r="T130">
        <v>1</v>
      </c>
    </row>
    <row r="131" spans="1:20">
      <c r="A131" s="69">
        <f ca="1">Overview!$W$8</f>
        <v>44720</v>
      </c>
      <c r="B131" s="65" t="str">
        <f t="shared" ref="B131:B194" si="18">MID(O131,FIND(" ",O131)+1,8)</f>
        <v>12:55:55</v>
      </c>
      <c r="C131" s="65" t="s">
        <v>381</v>
      </c>
      <c r="D131" s="66">
        <f t="shared" si="16"/>
        <v>56</v>
      </c>
      <c r="E131" s="111">
        <f t="shared" si="17"/>
        <v>25.25</v>
      </c>
      <c r="F131" s="113">
        <f t="shared" si="15"/>
        <v>1414</v>
      </c>
      <c r="G131" s="67" t="s">
        <v>12</v>
      </c>
      <c r="H131" s="67" t="str">
        <f t="shared" si="13"/>
        <v>00304342628TRLO1</v>
      </c>
      <c r="J131" t="s">
        <v>385</v>
      </c>
      <c r="K131" t="s">
        <v>386</v>
      </c>
      <c r="L131">
        <v>56</v>
      </c>
      <c r="M131">
        <v>2525</v>
      </c>
      <c r="N131" t="s">
        <v>387</v>
      </c>
      <c r="O131" t="s">
        <v>3049</v>
      </c>
      <c r="P131" t="s">
        <v>388</v>
      </c>
      <c r="Q131" t="s">
        <v>3050</v>
      </c>
      <c r="R131">
        <v>840</v>
      </c>
      <c r="S131">
        <v>1</v>
      </c>
      <c r="T131">
        <v>1</v>
      </c>
    </row>
    <row r="132" spans="1:20">
      <c r="A132" s="69">
        <f ca="1">Overview!$W$8</f>
        <v>44720</v>
      </c>
      <c r="B132" s="65" t="str">
        <f t="shared" si="18"/>
        <v>12:57:39</v>
      </c>
      <c r="C132" s="65" t="s">
        <v>381</v>
      </c>
      <c r="D132" s="66">
        <f t="shared" si="16"/>
        <v>7</v>
      </c>
      <c r="E132" s="111">
        <f t="shared" si="17"/>
        <v>25.25</v>
      </c>
      <c r="F132" s="113">
        <f t="shared" si="15"/>
        <v>176.75</v>
      </c>
      <c r="G132" s="67" t="s">
        <v>12</v>
      </c>
      <c r="H132" s="67" t="str">
        <f t="shared" si="13"/>
        <v>00304343067TRLO1</v>
      </c>
      <c r="J132" t="s">
        <v>385</v>
      </c>
      <c r="K132" t="s">
        <v>386</v>
      </c>
      <c r="L132">
        <v>7</v>
      </c>
      <c r="M132">
        <v>2525</v>
      </c>
      <c r="N132" t="s">
        <v>387</v>
      </c>
      <c r="O132" t="s">
        <v>3051</v>
      </c>
      <c r="P132" t="s">
        <v>388</v>
      </c>
      <c r="Q132" t="s">
        <v>3052</v>
      </c>
      <c r="R132">
        <v>840</v>
      </c>
      <c r="S132">
        <v>1</v>
      </c>
      <c r="T132">
        <v>1</v>
      </c>
    </row>
    <row r="133" spans="1:20">
      <c r="A133" s="69">
        <f ca="1">Overview!$W$8</f>
        <v>44720</v>
      </c>
      <c r="B133" s="65" t="str">
        <f t="shared" si="18"/>
        <v>12:57:39</v>
      </c>
      <c r="C133" s="65" t="s">
        <v>381</v>
      </c>
      <c r="D133" s="66">
        <f t="shared" si="16"/>
        <v>84</v>
      </c>
      <c r="E133" s="111">
        <f t="shared" si="17"/>
        <v>25.25</v>
      </c>
      <c r="F133" s="113">
        <f t="shared" si="15"/>
        <v>2121</v>
      </c>
      <c r="G133" s="67" t="s">
        <v>12</v>
      </c>
      <c r="H133" s="67" t="str">
        <f t="shared" si="13"/>
        <v>00304343068TRLO1</v>
      </c>
      <c r="J133" t="s">
        <v>385</v>
      </c>
      <c r="K133" t="s">
        <v>386</v>
      </c>
      <c r="L133">
        <v>84</v>
      </c>
      <c r="M133">
        <v>2525</v>
      </c>
      <c r="N133" t="s">
        <v>387</v>
      </c>
      <c r="O133" t="s">
        <v>3051</v>
      </c>
      <c r="P133" t="s">
        <v>388</v>
      </c>
      <c r="Q133" t="s">
        <v>3053</v>
      </c>
      <c r="R133">
        <v>840</v>
      </c>
      <c r="S133">
        <v>1</v>
      </c>
      <c r="T133">
        <v>1</v>
      </c>
    </row>
    <row r="134" spans="1:20">
      <c r="A134" s="69">
        <f ca="1">Overview!$W$8</f>
        <v>44720</v>
      </c>
      <c r="B134" s="65" t="str">
        <f t="shared" si="18"/>
        <v>12:59:21</v>
      </c>
      <c r="C134" s="65" t="s">
        <v>381</v>
      </c>
      <c r="D134" s="66">
        <f t="shared" si="16"/>
        <v>90</v>
      </c>
      <c r="E134" s="111">
        <f t="shared" si="17"/>
        <v>25.25</v>
      </c>
      <c r="F134" s="113">
        <f t="shared" si="15"/>
        <v>2272.5</v>
      </c>
      <c r="G134" s="67" t="s">
        <v>12</v>
      </c>
      <c r="H134" s="67" t="str">
        <f t="shared" si="13"/>
        <v>00304343424TRLO1</v>
      </c>
      <c r="J134" t="s">
        <v>385</v>
      </c>
      <c r="K134" t="s">
        <v>386</v>
      </c>
      <c r="L134">
        <v>90</v>
      </c>
      <c r="M134">
        <v>2525</v>
      </c>
      <c r="N134" t="s">
        <v>387</v>
      </c>
      <c r="O134" t="s">
        <v>3054</v>
      </c>
      <c r="P134" t="s">
        <v>388</v>
      </c>
      <c r="Q134" t="s">
        <v>3055</v>
      </c>
      <c r="R134">
        <v>840</v>
      </c>
      <c r="S134">
        <v>1</v>
      </c>
      <c r="T134">
        <v>1</v>
      </c>
    </row>
    <row r="135" spans="1:20">
      <c r="A135" s="69">
        <f ca="1">Overview!$W$8</f>
        <v>44720</v>
      </c>
      <c r="B135" s="65" t="str">
        <f t="shared" si="18"/>
        <v>13:00:38</v>
      </c>
      <c r="C135" s="65" t="s">
        <v>381</v>
      </c>
      <c r="D135" s="66">
        <f t="shared" si="16"/>
        <v>60</v>
      </c>
      <c r="E135" s="111">
        <f t="shared" si="17"/>
        <v>25.25</v>
      </c>
      <c r="F135" s="113">
        <f t="shared" si="15"/>
        <v>1515</v>
      </c>
      <c r="G135" s="67" t="s">
        <v>12</v>
      </c>
      <c r="H135" s="67" t="str">
        <f t="shared" si="13"/>
        <v>00304343768TRLO1</v>
      </c>
      <c r="J135" t="s">
        <v>385</v>
      </c>
      <c r="K135" t="s">
        <v>386</v>
      </c>
      <c r="L135">
        <v>60</v>
      </c>
      <c r="M135">
        <v>2525</v>
      </c>
      <c r="N135" t="s">
        <v>387</v>
      </c>
      <c r="O135" t="s">
        <v>3056</v>
      </c>
      <c r="P135" t="s">
        <v>388</v>
      </c>
      <c r="Q135" t="s">
        <v>3057</v>
      </c>
      <c r="R135">
        <v>840</v>
      </c>
      <c r="S135">
        <v>1</v>
      </c>
      <c r="T135">
        <v>1</v>
      </c>
    </row>
    <row r="136" spans="1:20">
      <c r="A136" s="69">
        <f ca="1">Overview!$W$8</f>
        <v>44720</v>
      </c>
      <c r="B136" s="65" t="str">
        <f t="shared" si="18"/>
        <v>13:03:57</v>
      </c>
      <c r="C136" s="65" t="s">
        <v>381</v>
      </c>
      <c r="D136" s="66">
        <f t="shared" si="16"/>
        <v>58</v>
      </c>
      <c r="E136" s="111">
        <f t="shared" si="17"/>
        <v>25.25</v>
      </c>
      <c r="F136" s="113">
        <f t="shared" si="15"/>
        <v>1464.5</v>
      </c>
      <c r="G136" s="67" t="s">
        <v>12</v>
      </c>
      <c r="H136" s="67" t="str">
        <f t="shared" si="13"/>
        <v>00304344455TRLO1</v>
      </c>
      <c r="J136" t="s">
        <v>385</v>
      </c>
      <c r="K136" t="s">
        <v>386</v>
      </c>
      <c r="L136">
        <v>58</v>
      </c>
      <c r="M136">
        <v>2525</v>
      </c>
      <c r="N136" t="s">
        <v>387</v>
      </c>
      <c r="O136" t="s">
        <v>3058</v>
      </c>
      <c r="P136" t="s">
        <v>388</v>
      </c>
      <c r="Q136" t="s">
        <v>3059</v>
      </c>
      <c r="R136">
        <v>840</v>
      </c>
      <c r="S136">
        <v>1</v>
      </c>
      <c r="T136">
        <v>1</v>
      </c>
    </row>
    <row r="137" spans="1:20">
      <c r="A137" s="69">
        <f ca="1">Overview!$W$8</f>
        <v>44720</v>
      </c>
      <c r="B137" s="65" t="str">
        <f t="shared" si="18"/>
        <v>13:03:57</v>
      </c>
      <c r="C137" s="65" t="s">
        <v>381</v>
      </c>
      <c r="D137" s="66">
        <f t="shared" si="16"/>
        <v>29</v>
      </c>
      <c r="E137" s="111">
        <f t="shared" si="17"/>
        <v>25.25</v>
      </c>
      <c r="F137" s="113">
        <f t="shared" si="15"/>
        <v>732.25</v>
      </c>
      <c r="G137" s="67" t="s">
        <v>12</v>
      </c>
      <c r="H137" s="67" t="str">
        <f t="shared" si="13"/>
        <v>00304344456TRLO1</v>
      </c>
      <c r="J137" t="s">
        <v>385</v>
      </c>
      <c r="K137" t="s">
        <v>386</v>
      </c>
      <c r="L137">
        <v>29</v>
      </c>
      <c r="M137">
        <v>2525</v>
      </c>
      <c r="N137" t="s">
        <v>387</v>
      </c>
      <c r="O137" t="s">
        <v>3058</v>
      </c>
      <c r="P137" t="s">
        <v>388</v>
      </c>
      <c r="Q137" t="s">
        <v>3060</v>
      </c>
      <c r="R137">
        <v>840</v>
      </c>
      <c r="S137">
        <v>1</v>
      </c>
      <c r="T137">
        <v>1</v>
      </c>
    </row>
    <row r="138" spans="1:20">
      <c r="A138" s="69">
        <f ca="1">Overview!$W$8</f>
        <v>44720</v>
      </c>
      <c r="B138" s="65" t="str">
        <f t="shared" si="18"/>
        <v>13:05:43</v>
      </c>
      <c r="C138" s="65" t="s">
        <v>381</v>
      </c>
      <c r="D138" s="66">
        <f t="shared" si="16"/>
        <v>64</v>
      </c>
      <c r="E138" s="111">
        <f t="shared" si="17"/>
        <v>25.25</v>
      </c>
      <c r="F138" s="113">
        <f t="shared" si="15"/>
        <v>1616</v>
      </c>
      <c r="G138" s="67" t="s">
        <v>12</v>
      </c>
      <c r="H138" s="67" t="str">
        <f t="shared" si="13"/>
        <v>00304344883TRLO1</v>
      </c>
      <c r="J138" t="s">
        <v>385</v>
      </c>
      <c r="K138" t="s">
        <v>386</v>
      </c>
      <c r="L138">
        <v>64</v>
      </c>
      <c r="M138">
        <v>2525</v>
      </c>
      <c r="N138" t="s">
        <v>387</v>
      </c>
      <c r="O138" t="s">
        <v>3061</v>
      </c>
      <c r="P138" t="s">
        <v>388</v>
      </c>
      <c r="Q138" t="s">
        <v>3062</v>
      </c>
      <c r="R138">
        <v>840</v>
      </c>
      <c r="S138">
        <v>1</v>
      </c>
      <c r="T138">
        <v>1</v>
      </c>
    </row>
    <row r="139" spans="1:20">
      <c r="A139" s="69">
        <f ca="1">Overview!$W$8</f>
        <v>44720</v>
      </c>
      <c r="B139" s="65" t="str">
        <f t="shared" si="18"/>
        <v>13:08:15</v>
      </c>
      <c r="C139" s="65" t="s">
        <v>381</v>
      </c>
      <c r="D139" s="66">
        <f t="shared" si="16"/>
        <v>48</v>
      </c>
      <c r="E139" s="111">
        <f t="shared" si="17"/>
        <v>25.25</v>
      </c>
      <c r="F139" s="113">
        <f t="shared" si="15"/>
        <v>1212</v>
      </c>
      <c r="G139" s="67" t="s">
        <v>12</v>
      </c>
      <c r="H139" s="67" t="str">
        <f t="shared" si="13"/>
        <v>00304345446TRLO1</v>
      </c>
      <c r="J139" t="s">
        <v>385</v>
      </c>
      <c r="K139" t="s">
        <v>386</v>
      </c>
      <c r="L139">
        <v>48</v>
      </c>
      <c r="M139">
        <v>2525</v>
      </c>
      <c r="N139" t="s">
        <v>387</v>
      </c>
      <c r="O139" t="s">
        <v>3063</v>
      </c>
      <c r="P139" t="s">
        <v>388</v>
      </c>
      <c r="Q139" t="s">
        <v>3064</v>
      </c>
      <c r="R139">
        <v>840</v>
      </c>
      <c r="S139">
        <v>1</v>
      </c>
      <c r="T139">
        <v>1</v>
      </c>
    </row>
    <row r="140" spans="1:20">
      <c r="A140" s="69">
        <f ca="1">Overview!$W$8</f>
        <v>44720</v>
      </c>
      <c r="B140" s="65" t="str">
        <f t="shared" si="18"/>
        <v>13:08:15</v>
      </c>
      <c r="C140" s="65" t="s">
        <v>381</v>
      </c>
      <c r="D140" s="66">
        <f t="shared" si="16"/>
        <v>29</v>
      </c>
      <c r="E140" s="111">
        <f t="shared" si="17"/>
        <v>25.25</v>
      </c>
      <c r="F140" s="113">
        <f t="shared" si="15"/>
        <v>732.25</v>
      </c>
      <c r="G140" s="67" t="s">
        <v>12</v>
      </c>
      <c r="H140" s="67" t="str">
        <f t="shared" si="13"/>
        <v>00304345447TRLO1</v>
      </c>
      <c r="J140" t="s">
        <v>385</v>
      </c>
      <c r="K140" t="s">
        <v>386</v>
      </c>
      <c r="L140">
        <v>29</v>
      </c>
      <c r="M140">
        <v>2525</v>
      </c>
      <c r="N140" t="s">
        <v>387</v>
      </c>
      <c r="O140" t="s">
        <v>3063</v>
      </c>
      <c r="P140" t="s">
        <v>388</v>
      </c>
      <c r="Q140" t="s">
        <v>3065</v>
      </c>
      <c r="R140">
        <v>840</v>
      </c>
      <c r="S140">
        <v>1</v>
      </c>
      <c r="T140">
        <v>1</v>
      </c>
    </row>
    <row r="141" spans="1:20">
      <c r="A141" s="69">
        <f ca="1">Overview!$W$8</f>
        <v>44720</v>
      </c>
      <c r="B141" s="65" t="str">
        <f t="shared" si="18"/>
        <v>13:10:20</v>
      </c>
      <c r="C141" s="65" t="s">
        <v>381</v>
      </c>
      <c r="D141" s="66">
        <f t="shared" si="16"/>
        <v>57</v>
      </c>
      <c r="E141" s="111">
        <f t="shared" si="17"/>
        <v>25.25</v>
      </c>
      <c r="F141" s="113">
        <f t="shared" si="15"/>
        <v>1439.25</v>
      </c>
      <c r="G141" s="67" t="s">
        <v>12</v>
      </c>
      <c r="H141" s="67" t="str">
        <f t="shared" si="13"/>
        <v>00304345926TRLO1</v>
      </c>
      <c r="J141" t="s">
        <v>385</v>
      </c>
      <c r="K141" t="s">
        <v>386</v>
      </c>
      <c r="L141">
        <v>57</v>
      </c>
      <c r="M141">
        <v>2525</v>
      </c>
      <c r="N141" t="s">
        <v>387</v>
      </c>
      <c r="O141" t="s">
        <v>3066</v>
      </c>
      <c r="P141" t="s">
        <v>388</v>
      </c>
      <c r="Q141" t="s">
        <v>3067</v>
      </c>
      <c r="R141">
        <v>840</v>
      </c>
      <c r="S141">
        <v>1</v>
      </c>
      <c r="T141">
        <v>1</v>
      </c>
    </row>
    <row r="142" spans="1:20">
      <c r="A142" s="69">
        <f ca="1">Overview!$W$8</f>
        <v>44720</v>
      </c>
      <c r="B142" s="65" t="str">
        <f t="shared" si="18"/>
        <v>13:10:20</v>
      </c>
      <c r="C142" s="65" t="s">
        <v>381</v>
      </c>
      <c r="D142" s="66">
        <f t="shared" si="16"/>
        <v>6</v>
      </c>
      <c r="E142" s="111">
        <f t="shared" si="17"/>
        <v>25.25</v>
      </c>
      <c r="F142" s="113">
        <f t="shared" si="15"/>
        <v>151.5</v>
      </c>
      <c r="G142" s="67" t="s">
        <v>12</v>
      </c>
      <c r="H142" s="67" t="str">
        <f t="shared" si="13"/>
        <v>00304345927TRLO1</v>
      </c>
      <c r="J142" t="s">
        <v>385</v>
      </c>
      <c r="K142" t="s">
        <v>386</v>
      </c>
      <c r="L142">
        <v>6</v>
      </c>
      <c r="M142">
        <v>2525</v>
      </c>
      <c r="N142" t="s">
        <v>387</v>
      </c>
      <c r="O142" t="s">
        <v>3066</v>
      </c>
      <c r="P142" t="s">
        <v>388</v>
      </c>
      <c r="Q142" t="s">
        <v>3068</v>
      </c>
      <c r="R142">
        <v>840</v>
      </c>
      <c r="S142">
        <v>1</v>
      </c>
      <c r="T142">
        <v>1</v>
      </c>
    </row>
    <row r="143" spans="1:20">
      <c r="A143" s="69">
        <f ca="1">Overview!$W$8</f>
        <v>44720</v>
      </c>
      <c r="B143" s="65" t="str">
        <f t="shared" si="18"/>
        <v>13:13:46</v>
      </c>
      <c r="C143" s="65" t="s">
        <v>381</v>
      </c>
      <c r="D143" s="66">
        <f t="shared" si="16"/>
        <v>2</v>
      </c>
      <c r="E143" s="111">
        <f t="shared" si="17"/>
        <v>25.25</v>
      </c>
      <c r="F143" s="113">
        <f t="shared" si="15"/>
        <v>50.5</v>
      </c>
      <c r="G143" s="67" t="s">
        <v>12</v>
      </c>
      <c r="H143" s="67" t="str">
        <f t="shared" si="13"/>
        <v>00304346664TRLO1</v>
      </c>
      <c r="J143" t="s">
        <v>385</v>
      </c>
      <c r="K143" t="s">
        <v>386</v>
      </c>
      <c r="L143">
        <v>2</v>
      </c>
      <c r="M143">
        <v>2525</v>
      </c>
      <c r="N143" t="s">
        <v>387</v>
      </c>
      <c r="O143" t="s">
        <v>3069</v>
      </c>
      <c r="P143" t="s">
        <v>388</v>
      </c>
      <c r="Q143" t="s">
        <v>3070</v>
      </c>
      <c r="R143">
        <v>840</v>
      </c>
      <c r="S143">
        <v>1</v>
      </c>
      <c r="T143">
        <v>1</v>
      </c>
    </row>
    <row r="144" spans="1:20">
      <c r="A144" s="69">
        <f ca="1">Overview!$W$8</f>
        <v>44720</v>
      </c>
      <c r="B144" s="65" t="str">
        <f t="shared" si="18"/>
        <v>13:13:46</v>
      </c>
      <c r="C144" s="65" t="s">
        <v>381</v>
      </c>
      <c r="D144" s="66">
        <f t="shared" si="16"/>
        <v>25</v>
      </c>
      <c r="E144" s="111">
        <f t="shared" si="17"/>
        <v>25.25</v>
      </c>
      <c r="F144" s="113">
        <f t="shared" si="15"/>
        <v>631.25</v>
      </c>
      <c r="G144" s="67" t="s">
        <v>12</v>
      </c>
      <c r="H144" s="67" t="str">
        <f t="shared" si="13"/>
        <v>00304346665TRLO1</v>
      </c>
      <c r="J144" t="s">
        <v>385</v>
      </c>
      <c r="K144" t="s">
        <v>386</v>
      </c>
      <c r="L144">
        <v>25</v>
      </c>
      <c r="M144">
        <v>2525</v>
      </c>
      <c r="N144" t="s">
        <v>387</v>
      </c>
      <c r="O144" t="s">
        <v>3069</v>
      </c>
      <c r="P144" t="s">
        <v>388</v>
      </c>
      <c r="Q144" t="s">
        <v>3071</v>
      </c>
      <c r="R144">
        <v>840</v>
      </c>
      <c r="S144">
        <v>1</v>
      </c>
      <c r="T144">
        <v>1</v>
      </c>
    </row>
    <row r="145" spans="1:20">
      <c r="A145" s="69">
        <f ca="1">Overview!$W$8</f>
        <v>44720</v>
      </c>
      <c r="B145" s="65" t="str">
        <f t="shared" si="18"/>
        <v>13:13:46</v>
      </c>
      <c r="C145" s="65" t="s">
        <v>381</v>
      </c>
      <c r="D145" s="66">
        <f t="shared" si="16"/>
        <v>36</v>
      </c>
      <c r="E145" s="111">
        <f t="shared" si="17"/>
        <v>25.25</v>
      </c>
      <c r="F145" s="113">
        <f t="shared" si="15"/>
        <v>909</v>
      </c>
      <c r="G145" s="67" t="s">
        <v>12</v>
      </c>
      <c r="H145" s="67" t="str">
        <f t="shared" si="13"/>
        <v>00304346666TRLO1</v>
      </c>
      <c r="J145" t="s">
        <v>385</v>
      </c>
      <c r="K145" t="s">
        <v>386</v>
      </c>
      <c r="L145">
        <v>36</v>
      </c>
      <c r="M145">
        <v>2525</v>
      </c>
      <c r="N145" t="s">
        <v>387</v>
      </c>
      <c r="O145" t="s">
        <v>3069</v>
      </c>
      <c r="P145" t="s">
        <v>388</v>
      </c>
      <c r="Q145" t="s">
        <v>3072</v>
      </c>
      <c r="R145">
        <v>840</v>
      </c>
      <c r="S145">
        <v>1</v>
      </c>
      <c r="T145">
        <v>1</v>
      </c>
    </row>
    <row r="146" spans="1:20">
      <c r="A146" s="69">
        <f ca="1">Overview!$W$8</f>
        <v>44720</v>
      </c>
      <c r="B146" s="65" t="str">
        <f t="shared" si="18"/>
        <v>13:14:32</v>
      </c>
      <c r="C146" s="65" t="s">
        <v>381</v>
      </c>
      <c r="D146" s="66">
        <f t="shared" si="16"/>
        <v>63</v>
      </c>
      <c r="E146" s="111">
        <f t="shared" si="17"/>
        <v>25.25</v>
      </c>
      <c r="F146" s="113">
        <f t="shared" si="15"/>
        <v>1590.75</v>
      </c>
      <c r="G146" s="67" t="s">
        <v>12</v>
      </c>
      <c r="H146" s="67" t="str">
        <f t="shared" si="13"/>
        <v>00304346853TRLO1</v>
      </c>
      <c r="J146" t="s">
        <v>385</v>
      </c>
      <c r="K146" t="s">
        <v>386</v>
      </c>
      <c r="L146">
        <v>63</v>
      </c>
      <c r="M146">
        <v>2525</v>
      </c>
      <c r="N146" t="s">
        <v>387</v>
      </c>
      <c r="O146" t="s">
        <v>3073</v>
      </c>
      <c r="P146" t="s">
        <v>388</v>
      </c>
      <c r="Q146" t="s">
        <v>3074</v>
      </c>
      <c r="R146">
        <v>840</v>
      </c>
      <c r="S146">
        <v>1</v>
      </c>
      <c r="T146">
        <v>1</v>
      </c>
    </row>
    <row r="147" spans="1:20">
      <c r="A147" s="69">
        <f ca="1">Overview!$W$8</f>
        <v>44720</v>
      </c>
      <c r="B147" s="65" t="str">
        <f t="shared" si="18"/>
        <v>13:23:24</v>
      </c>
      <c r="C147" s="65" t="s">
        <v>381</v>
      </c>
      <c r="D147" s="66">
        <f t="shared" si="16"/>
        <v>56</v>
      </c>
      <c r="E147" s="111">
        <f t="shared" si="17"/>
        <v>25.3</v>
      </c>
      <c r="F147" s="113">
        <f t="shared" si="15"/>
        <v>1416.8</v>
      </c>
      <c r="G147" s="67" t="s">
        <v>12</v>
      </c>
      <c r="H147" s="67" t="str">
        <f t="shared" si="13"/>
        <v>00304348995TRLO1</v>
      </c>
      <c r="J147" t="s">
        <v>385</v>
      </c>
      <c r="K147" t="s">
        <v>386</v>
      </c>
      <c r="L147">
        <v>56</v>
      </c>
      <c r="M147">
        <v>2530</v>
      </c>
      <c r="N147" t="s">
        <v>387</v>
      </c>
      <c r="O147" t="s">
        <v>3075</v>
      </c>
      <c r="P147" t="s">
        <v>388</v>
      </c>
      <c r="Q147" t="s">
        <v>3076</v>
      </c>
      <c r="R147">
        <v>840</v>
      </c>
      <c r="S147">
        <v>1</v>
      </c>
      <c r="T147">
        <v>1</v>
      </c>
    </row>
    <row r="148" spans="1:20">
      <c r="A148" s="69">
        <f ca="1">Overview!$W$8</f>
        <v>44720</v>
      </c>
      <c r="B148" s="65" t="str">
        <f t="shared" si="18"/>
        <v>13:24:47</v>
      </c>
      <c r="C148" s="65" t="s">
        <v>381</v>
      </c>
      <c r="D148" s="66">
        <f t="shared" si="16"/>
        <v>108</v>
      </c>
      <c r="E148" s="111">
        <f t="shared" si="17"/>
        <v>25.3</v>
      </c>
      <c r="F148" s="113">
        <f t="shared" si="15"/>
        <v>2732.4</v>
      </c>
      <c r="G148" s="67" t="s">
        <v>12</v>
      </c>
      <c r="H148" s="67" t="str">
        <f t="shared" si="13"/>
        <v>00304349321TRLO1</v>
      </c>
      <c r="J148" t="s">
        <v>385</v>
      </c>
      <c r="K148" t="s">
        <v>386</v>
      </c>
      <c r="L148">
        <v>108</v>
      </c>
      <c r="M148">
        <v>2530</v>
      </c>
      <c r="N148" t="s">
        <v>387</v>
      </c>
      <c r="O148" t="s">
        <v>3077</v>
      </c>
      <c r="P148" t="s">
        <v>388</v>
      </c>
      <c r="Q148" t="s">
        <v>3078</v>
      </c>
      <c r="R148">
        <v>840</v>
      </c>
      <c r="S148">
        <v>1</v>
      </c>
      <c r="T148">
        <v>1</v>
      </c>
    </row>
    <row r="149" spans="1:20">
      <c r="A149" s="69">
        <f ca="1">Overview!$W$8</f>
        <v>44720</v>
      </c>
      <c r="B149" s="65" t="str">
        <f t="shared" si="18"/>
        <v>13:27:23</v>
      </c>
      <c r="C149" s="65" t="s">
        <v>381</v>
      </c>
      <c r="D149" s="66">
        <f t="shared" si="16"/>
        <v>30</v>
      </c>
      <c r="E149" s="111">
        <f t="shared" si="17"/>
        <v>25.3</v>
      </c>
      <c r="F149" s="113">
        <f t="shared" si="15"/>
        <v>759</v>
      </c>
      <c r="G149" s="67" t="s">
        <v>12</v>
      </c>
      <c r="H149" s="67" t="str">
        <f t="shared" si="13"/>
        <v>00304349899TRLO1</v>
      </c>
      <c r="J149" t="s">
        <v>385</v>
      </c>
      <c r="K149" t="s">
        <v>386</v>
      </c>
      <c r="L149">
        <v>30</v>
      </c>
      <c r="M149">
        <v>2530</v>
      </c>
      <c r="N149" t="s">
        <v>387</v>
      </c>
      <c r="O149" t="s">
        <v>3079</v>
      </c>
      <c r="P149" t="s">
        <v>388</v>
      </c>
      <c r="Q149" t="s">
        <v>3080</v>
      </c>
      <c r="R149">
        <v>840</v>
      </c>
      <c r="S149">
        <v>1</v>
      </c>
      <c r="T149">
        <v>1</v>
      </c>
    </row>
    <row r="150" spans="1:20">
      <c r="A150" s="69">
        <f ca="1">Overview!$W$8</f>
        <v>44720</v>
      </c>
      <c r="B150" s="65" t="str">
        <f t="shared" si="18"/>
        <v>13:27:23</v>
      </c>
      <c r="C150" s="65" t="s">
        <v>381</v>
      </c>
      <c r="D150" s="66">
        <f t="shared" si="16"/>
        <v>47</v>
      </c>
      <c r="E150" s="111">
        <f t="shared" si="17"/>
        <v>25.3</v>
      </c>
      <c r="F150" s="113">
        <f t="shared" si="15"/>
        <v>1189.1000000000001</v>
      </c>
      <c r="G150" s="67" t="s">
        <v>12</v>
      </c>
      <c r="H150" s="67" t="str">
        <f t="shared" si="13"/>
        <v>00304349900TRLO1</v>
      </c>
      <c r="J150" t="s">
        <v>385</v>
      </c>
      <c r="K150" t="s">
        <v>386</v>
      </c>
      <c r="L150">
        <v>47</v>
      </c>
      <c r="M150">
        <v>2530</v>
      </c>
      <c r="N150" t="s">
        <v>387</v>
      </c>
      <c r="O150" t="s">
        <v>3079</v>
      </c>
      <c r="P150" t="s">
        <v>388</v>
      </c>
      <c r="Q150" t="s">
        <v>3081</v>
      </c>
      <c r="R150">
        <v>840</v>
      </c>
      <c r="S150">
        <v>1</v>
      </c>
      <c r="T150">
        <v>1</v>
      </c>
    </row>
    <row r="151" spans="1:20">
      <c r="A151" s="69">
        <f ca="1">Overview!$W$8</f>
        <v>44720</v>
      </c>
      <c r="B151" s="65" t="str">
        <f t="shared" si="18"/>
        <v>13:30:24</v>
      </c>
      <c r="C151" s="65" t="s">
        <v>381</v>
      </c>
      <c r="D151" s="66">
        <f t="shared" si="16"/>
        <v>40</v>
      </c>
      <c r="E151" s="111">
        <f t="shared" si="17"/>
        <v>25.3</v>
      </c>
      <c r="F151" s="113">
        <f t="shared" si="15"/>
        <v>1012</v>
      </c>
      <c r="G151" s="67" t="s">
        <v>12</v>
      </c>
      <c r="H151" s="67" t="str">
        <f t="shared" si="13"/>
        <v>00304350877TRLO1</v>
      </c>
      <c r="J151" t="s">
        <v>385</v>
      </c>
      <c r="K151" t="s">
        <v>386</v>
      </c>
      <c r="L151">
        <v>40</v>
      </c>
      <c r="M151">
        <v>2530</v>
      </c>
      <c r="N151" t="s">
        <v>387</v>
      </c>
      <c r="O151" t="s">
        <v>3082</v>
      </c>
      <c r="P151" t="s">
        <v>388</v>
      </c>
      <c r="Q151" t="s">
        <v>3083</v>
      </c>
      <c r="R151">
        <v>840</v>
      </c>
      <c r="S151">
        <v>1</v>
      </c>
      <c r="T151">
        <v>1</v>
      </c>
    </row>
    <row r="152" spans="1:20">
      <c r="A152" s="69">
        <f ca="1">Overview!$W$8</f>
        <v>44720</v>
      </c>
      <c r="B152" s="65" t="str">
        <f t="shared" si="18"/>
        <v>13:30:24</v>
      </c>
      <c r="C152" s="65" t="s">
        <v>381</v>
      </c>
      <c r="D152" s="66">
        <f t="shared" si="16"/>
        <v>71</v>
      </c>
      <c r="E152" s="111">
        <f t="shared" si="17"/>
        <v>25.3</v>
      </c>
      <c r="F152" s="113">
        <f t="shared" si="15"/>
        <v>1796.3</v>
      </c>
      <c r="G152" s="67" t="s">
        <v>12</v>
      </c>
      <c r="H152" s="67" t="str">
        <f t="shared" si="13"/>
        <v>00304350878TRLO1</v>
      </c>
      <c r="J152" t="s">
        <v>385</v>
      </c>
      <c r="K152" t="s">
        <v>386</v>
      </c>
      <c r="L152">
        <v>71</v>
      </c>
      <c r="M152">
        <v>2530</v>
      </c>
      <c r="N152" t="s">
        <v>387</v>
      </c>
      <c r="O152" t="s">
        <v>3082</v>
      </c>
      <c r="P152" t="s">
        <v>388</v>
      </c>
      <c r="Q152" t="s">
        <v>3084</v>
      </c>
      <c r="R152">
        <v>840</v>
      </c>
      <c r="S152">
        <v>1</v>
      </c>
      <c r="T152">
        <v>1</v>
      </c>
    </row>
    <row r="153" spans="1:20">
      <c r="A153" s="69">
        <f ca="1">Overview!$W$8</f>
        <v>44720</v>
      </c>
      <c r="B153" s="65" t="str">
        <f t="shared" si="18"/>
        <v>13:31:12</v>
      </c>
      <c r="C153" s="65" t="s">
        <v>381</v>
      </c>
      <c r="D153" s="66">
        <f t="shared" si="16"/>
        <v>57</v>
      </c>
      <c r="E153" s="111">
        <f t="shared" si="17"/>
        <v>25.3</v>
      </c>
      <c r="F153" s="113">
        <f t="shared" si="15"/>
        <v>1442.1000000000001</v>
      </c>
      <c r="G153" s="67" t="s">
        <v>12</v>
      </c>
      <c r="H153" s="67" t="str">
        <f t="shared" si="13"/>
        <v>00304351134TRLO1</v>
      </c>
      <c r="J153" t="s">
        <v>385</v>
      </c>
      <c r="K153" t="s">
        <v>386</v>
      </c>
      <c r="L153">
        <v>57</v>
      </c>
      <c r="M153">
        <v>2530</v>
      </c>
      <c r="N153" t="s">
        <v>387</v>
      </c>
      <c r="O153" t="s">
        <v>3085</v>
      </c>
      <c r="P153" t="s">
        <v>388</v>
      </c>
      <c r="Q153" t="s">
        <v>3086</v>
      </c>
      <c r="R153">
        <v>840</v>
      </c>
      <c r="S153">
        <v>1</v>
      </c>
      <c r="T153">
        <v>1</v>
      </c>
    </row>
    <row r="154" spans="1:20">
      <c r="A154" s="69">
        <f ca="1">Overview!$W$8</f>
        <v>44720</v>
      </c>
      <c r="B154" s="65" t="str">
        <f t="shared" si="18"/>
        <v>13:32:22</v>
      </c>
      <c r="C154" s="65" t="s">
        <v>381</v>
      </c>
      <c r="D154" s="66">
        <f t="shared" si="16"/>
        <v>42</v>
      </c>
      <c r="E154" s="111">
        <f t="shared" si="17"/>
        <v>25.3</v>
      </c>
      <c r="F154" s="113">
        <f t="shared" si="15"/>
        <v>1062.6000000000001</v>
      </c>
      <c r="G154" s="67" t="s">
        <v>12</v>
      </c>
      <c r="H154" s="67" t="str">
        <f t="shared" si="13"/>
        <v>00304351540TRLO1</v>
      </c>
      <c r="J154" t="s">
        <v>385</v>
      </c>
      <c r="K154" t="s">
        <v>386</v>
      </c>
      <c r="L154">
        <v>42</v>
      </c>
      <c r="M154">
        <v>2530</v>
      </c>
      <c r="N154" t="s">
        <v>387</v>
      </c>
      <c r="O154" t="s">
        <v>3087</v>
      </c>
      <c r="P154" t="s">
        <v>388</v>
      </c>
      <c r="Q154" t="s">
        <v>3088</v>
      </c>
      <c r="R154">
        <v>840</v>
      </c>
      <c r="S154">
        <v>1</v>
      </c>
      <c r="T154">
        <v>1</v>
      </c>
    </row>
    <row r="155" spans="1:20">
      <c r="A155" s="69">
        <f ca="1">Overview!$W$8</f>
        <v>44720</v>
      </c>
      <c r="B155" s="65" t="str">
        <f t="shared" si="18"/>
        <v>13:32:22</v>
      </c>
      <c r="C155" s="65" t="s">
        <v>381</v>
      </c>
      <c r="D155" s="66">
        <f t="shared" si="16"/>
        <v>39</v>
      </c>
      <c r="E155" s="111">
        <f t="shared" si="17"/>
        <v>25.3</v>
      </c>
      <c r="F155" s="113">
        <f t="shared" si="15"/>
        <v>986.7</v>
      </c>
      <c r="G155" s="67" t="s">
        <v>12</v>
      </c>
      <c r="H155" s="67" t="str">
        <f t="shared" si="13"/>
        <v>00304351541TRLO1</v>
      </c>
      <c r="J155" t="s">
        <v>385</v>
      </c>
      <c r="K155" t="s">
        <v>386</v>
      </c>
      <c r="L155">
        <v>39</v>
      </c>
      <c r="M155">
        <v>2530</v>
      </c>
      <c r="N155" t="s">
        <v>387</v>
      </c>
      <c r="O155" t="s">
        <v>3087</v>
      </c>
      <c r="P155" t="s">
        <v>388</v>
      </c>
      <c r="Q155" t="s">
        <v>3089</v>
      </c>
      <c r="R155">
        <v>840</v>
      </c>
      <c r="S155">
        <v>1</v>
      </c>
      <c r="T155">
        <v>1</v>
      </c>
    </row>
    <row r="156" spans="1:20">
      <c r="A156" s="69">
        <f ca="1">Overview!$W$8</f>
        <v>44720</v>
      </c>
      <c r="B156" s="65" t="str">
        <f t="shared" si="18"/>
        <v>13:32:22</v>
      </c>
      <c r="C156" s="65" t="s">
        <v>381</v>
      </c>
      <c r="D156" s="66">
        <f t="shared" si="16"/>
        <v>1</v>
      </c>
      <c r="E156" s="111">
        <f t="shared" si="17"/>
        <v>25.3</v>
      </c>
      <c r="F156" s="113">
        <f t="shared" si="15"/>
        <v>25.3</v>
      </c>
      <c r="G156" s="67" t="s">
        <v>12</v>
      </c>
      <c r="H156" s="67" t="str">
        <f t="shared" si="13"/>
        <v>00304351542TRLO1</v>
      </c>
      <c r="J156" t="s">
        <v>385</v>
      </c>
      <c r="K156" t="s">
        <v>386</v>
      </c>
      <c r="L156">
        <v>1</v>
      </c>
      <c r="M156">
        <v>2530</v>
      </c>
      <c r="N156" t="s">
        <v>387</v>
      </c>
      <c r="O156" t="s">
        <v>3087</v>
      </c>
      <c r="P156" t="s">
        <v>388</v>
      </c>
      <c r="Q156" t="s">
        <v>3090</v>
      </c>
      <c r="R156">
        <v>840</v>
      </c>
      <c r="S156">
        <v>1</v>
      </c>
      <c r="T156">
        <v>1</v>
      </c>
    </row>
    <row r="157" spans="1:20">
      <c r="A157" s="69">
        <f ca="1">Overview!$W$8</f>
        <v>44720</v>
      </c>
      <c r="B157" s="65" t="str">
        <f t="shared" si="18"/>
        <v>13:32:22</v>
      </c>
      <c r="C157" s="65" t="s">
        <v>381</v>
      </c>
      <c r="D157" s="66">
        <f t="shared" si="16"/>
        <v>14</v>
      </c>
      <c r="E157" s="111">
        <f t="shared" si="17"/>
        <v>25.3</v>
      </c>
      <c r="F157" s="113">
        <f t="shared" si="15"/>
        <v>354.2</v>
      </c>
      <c r="G157" s="67" t="s">
        <v>12</v>
      </c>
      <c r="H157" s="67" t="str">
        <f t="shared" si="13"/>
        <v>00304351543TRLO1</v>
      </c>
      <c r="J157" t="s">
        <v>385</v>
      </c>
      <c r="K157" t="s">
        <v>386</v>
      </c>
      <c r="L157">
        <v>14</v>
      </c>
      <c r="M157">
        <v>2530</v>
      </c>
      <c r="N157" t="s">
        <v>387</v>
      </c>
      <c r="O157" t="s">
        <v>3087</v>
      </c>
      <c r="P157" t="s">
        <v>388</v>
      </c>
      <c r="Q157" t="s">
        <v>3091</v>
      </c>
      <c r="R157">
        <v>840</v>
      </c>
      <c r="S157">
        <v>1</v>
      </c>
      <c r="T157">
        <v>1</v>
      </c>
    </row>
    <row r="158" spans="1:20">
      <c r="A158" s="69">
        <f ca="1">Overview!$W$8</f>
        <v>44720</v>
      </c>
      <c r="B158" s="65" t="str">
        <f t="shared" si="18"/>
        <v>13:32:47</v>
      </c>
      <c r="C158" s="65" t="s">
        <v>381</v>
      </c>
      <c r="D158" s="66">
        <f t="shared" si="16"/>
        <v>1260</v>
      </c>
      <c r="E158" s="111">
        <f t="shared" si="17"/>
        <v>25.25</v>
      </c>
      <c r="F158" s="113">
        <f t="shared" si="15"/>
        <v>31815</v>
      </c>
      <c r="G158" s="67" t="s">
        <v>12</v>
      </c>
      <c r="H158" s="67" t="str">
        <f t="shared" si="13"/>
        <v>00304351921TRLO1</v>
      </c>
      <c r="J158" t="s">
        <v>385</v>
      </c>
      <c r="K158" t="s">
        <v>386</v>
      </c>
      <c r="L158">
        <v>1260</v>
      </c>
      <c r="M158">
        <v>2525</v>
      </c>
      <c r="N158" t="s">
        <v>387</v>
      </c>
      <c r="O158" t="s">
        <v>3092</v>
      </c>
      <c r="P158" t="s">
        <v>388</v>
      </c>
      <c r="Q158" t="s">
        <v>3093</v>
      </c>
      <c r="R158">
        <v>840</v>
      </c>
      <c r="S158">
        <v>1</v>
      </c>
      <c r="T158">
        <v>1</v>
      </c>
    </row>
    <row r="159" spans="1:20">
      <c r="A159" s="69">
        <f ca="1">Overview!$W$8</f>
        <v>44720</v>
      </c>
      <c r="B159" s="65" t="str">
        <f t="shared" si="18"/>
        <v>13:32:47</v>
      </c>
      <c r="C159" s="65" t="s">
        <v>381</v>
      </c>
      <c r="D159" s="66">
        <f t="shared" si="16"/>
        <v>59</v>
      </c>
      <c r="E159" s="111">
        <f t="shared" si="17"/>
        <v>25.25</v>
      </c>
      <c r="F159" s="113">
        <f t="shared" si="15"/>
        <v>1489.75</v>
      </c>
      <c r="G159" s="67" t="s">
        <v>12</v>
      </c>
      <c r="H159" s="67" t="str">
        <f t="shared" si="13"/>
        <v>00304351935TRLO1</v>
      </c>
      <c r="J159" t="s">
        <v>385</v>
      </c>
      <c r="K159" t="s">
        <v>386</v>
      </c>
      <c r="L159">
        <v>59</v>
      </c>
      <c r="M159">
        <v>2525</v>
      </c>
      <c r="N159" t="s">
        <v>387</v>
      </c>
      <c r="O159" t="s">
        <v>3094</v>
      </c>
      <c r="P159" t="s">
        <v>388</v>
      </c>
      <c r="Q159" t="s">
        <v>3095</v>
      </c>
      <c r="R159">
        <v>840</v>
      </c>
      <c r="S159">
        <v>1</v>
      </c>
      <c r="T159">
        <v>1</v>
      </c>
    </row>
    <row r="160" spans="1:20">
      <c r="A160" s="69">
        <f ca="1">Overview!$W$8</f>
        <v>44720</v>
      </c>
      <c r="B160" s="65" t="str">
        <f t="shared" si="18"/>
        <v>13:32:47</v>
      </c>
      <c r="C160" s="65" t="s">
        <v>381</v>
      </c>
      <c r="D160" s="66">
        <f t="shared" si="16"/>
        <v>58</v>
      </c>
      <c r="E160" s="111">
        <f t="shared" si="17"/>
        <v>25.25</v>
      </c>
      <c r="F160" s="113">
        <f t="shared" si="15"/>
        <v>1464.5</v>
      </c>
      <c r="G160" s="67" t="s">
        <v>12</v>
      </c>
      <c r="H160" s="67" t="str">
        <f t="shared" ref="H160:H223" si="19">Q160</f>
        <v>00304351936TRLO1</v>
      </c>
      <c r="J160" t="s">
        <v>385</v>
      </c>
      <c r="K160" t="s">
        <v>386</v>
      </c>
      <c r="L160">
        <v>58</v>
      </c>
      <c r="M160">
        <v>2525</v>
      </c>
      <c r="N160" t="s">
        <v>387</v>
      </c>
      <c r="O160" t="s">
        <v>3094</v>
      </c>
      <c r="P160" t="s">
        <v>388</v>
      </c>
      <c r="Q160" t="s">
        <v>3096</v>
      </c>
      <c r="R160">
        <v>840</v>
      </c>
      <c r="S160">
        <v>1</v>
      </c>
      <c r="T160">
        <v>1</v>
      </c>
    </row>
    <row r="161" spans="1:20">
      <c r="A161" s="69">
        <f ca="1">Overview!$W$8</f>
        <v>44720</v>
      </c>
      <c r="B161" s="65" t="str">
        <f t="shared" si="18"/>
        <v>13:32:47</v>
      </c>
      <c r="C161" s="65" t="s">
        <v>381</v>
      </c>
      <c r="D161" s="66">
        <f t="shared" si="16"/>
        <v>59</v>
      </c>
      <c r="E161" s="111">
        <f t="shared" si="17"/>
        <v>25.25</v>
      </c>
      <c r="F161" s="113">
        <f t="shared" si="15"/>
        <v>1489.75</v>
      </c>
      <c r="G161" s="67" t="s">
        <v>12</v>
      </c>
      <c r="H161" s="67" t="str">
        <f t="shared" si="19"/>
        <v>00304351937TRLO1</v>
      </c>
      <c r="J161" t="s">
        <v>385</v>
      </c>
      <c r="K161" t="s">
        <v>386</v>
      </c>
      <c r="L161">
        <v>59</v>
      </c>
      <c r="M161">
        <v>2525</v>
      </c>
      <c r="N161" t="s">
        <v>387</v>
      </c>
      <c r="O161" t="s">
        <v>3094</v>
      </c>
      <c r="P161" t="s">
        <v>388</v>
      </c>
      <c r="Q161" t="s">
        <v>3097</v>
      </c>
      <c r="R161">
        <v>840</v>
      </c>
      <c r="S161">
        <v>1</v>
      </c>
      <c r="T161">
        <v>1</v>
      </c>
    </row>
    <row r="162" spans="1:20">
      <c r="A162" s="69">
        <f ca="1">Overview!$W$8</f>
        <v>44720</v>
      </c>
      <c r="B162" s="65" t="str">
        <f t="shared" si="18"/>
        <v>13:32:47</v>
      </c>
      <c r="C162" s="65" t="s">
        <v>381</v>
      </c>
      <c r="D162" s="66">
        <f t="shared" si="16"/>
        <v>52</v>
      </c>
      <c r="E162" s="111">
        <f t="shared" si="17"/>
        <v>25.25</v>
      </c>
      <c r="F162" s="113">
        <f t="shared" si="15"/>
        <v>1313</v>
      </c>
      <c r="G162" s="67" t="s">
        <v>12</v>
      </c>
      <c r="H162" s="67" t="str">
        <f t="shared" si="19"/>
        <v>00304351938TRLO1</v>
      </c>
      <c r="J162" t="s">
        <v>385</v>
      </c>
      <c r="K162" t="s">
        <v>386</v>
      </c>
      <c r="L162">
        <v>52</v>
      </c>
      <c r="M162">
        <v>2525</v>
      </c>
      <c r="N162" t="s">
        <v>387</v>
      </c>
      <c r="O162" t="s">
        <v>3094</v>
      </c>
      <c r="P162" t="s">
        <v>388</v>
      </c>
      <c r="Q162" t="s">
        <v>3098</v>
      </c>
      <c r="R162">
        <v>840</v>
      </c>
      <c r="S162">
        <v>1</v>
      </c>
      <c r="T162">
        <v>1</v>
      </c>
    </row>
    <row r="163" spans="1:20">
      <c r="A163" s="69">
        <f ca="1">Overview!$W$8</f>
        <v>44720</v>
      </c>
      <c r="B163" s="65" t="str">
        <f t="shared" si="18"/>
        <v>13:32:47</v>
      </c>
      <c r="C163" s="65" t="s">
        <v>381</v>
      </c>
      <c r="D163" s="66">
        <f t="shared" si="16"/>
        <v>52</v>
      </c>
      <c r="E163" s="111">
        <f t="shared" si="17"/>
        <v>25.25</v>
      </c>
      <c r="F163" s="113">
        <f t="shared" si="15"/>
        <v>1313</v>
      </c>
      <c r="G163" s="67" t="s">
        <v>12</v>
      </c>
      <c r="H163" s="67" t="str">
        <f t="shared" si="19"/>
        <v>00304351939TRLO1</v>
      </c>
      <c r="J163" t="s">
        <v>385</v>
      </c>
      <c r="K163" t="s">
        <v>386</v>
      </c>
      <c r="L163">
        <v>52</v>
      </c>
      <c r="M163">
        <v>2525</v>
      </c>
      <c r="N163" t="s">
        <v>387</v>
      </c>
      <c r="O163" t="s">
        <v>3094</v>
      </c>
      <c r="P163" t="s">
        <v>388</v>
      </c>
      <c r="Q163" t="s">
        <v>3099</v>
      </c>
      <c r="R163">
        <v>840</v>
      </c>
      <c r="S163">
        <v>1</v>
      </c>
      <c r="T163">
        <v>1</v>
      </c>
    </row>
    <row r="164" spans="1:20">
      <c r="A164" s="69">
        <f ca="1">Overview!$W$8</f>
        <v>44720</v>
      </c>
      <c r="B164" s="65" t="str">
        <f t="shared" si="18"/>
        <v>13:32:47</v>
      </c>
      <c r="C164" s="65" t="s">
        <v>381</v>
      </c>
      <c r="D164" s="66">
        <f t="shared" si="16"/>
        <v>54</v>
      </c>
      <c r="E164" s="111">
        <f t="shared" si="17"/>
        <v>25.25</v>
      </c>
      <c r="F164" s="113">
        <f t="shared" si="15"/>
        <v>1363.5</v>
      </c>
      <c r="G164" s="67" t="s">
        <v>12</v>
      </c>
      <c r="H164" s="67" t="str">
        <f t="shared" si="19"/>
        <v>00304351940TRLO1</v>
      </c>
      <c r="J164" t="s">
        <v>385</v>
      </c>
      <c r="K164" t="s">
        <v>386</v>
      </c>
      <c r="L164">
        <v>54</v>
      </c>
      <c r="M164">
        <v>2525</v>
      </c>
      <c r="N164" t="s">
        <v>387</v>
      </c>
      <c r="O164" t="s">
        <v>3094</v>
      </c>
      <c r="P164" t="s">
        <v>388</v>
      </c>
      <c r="Q164" t="s">
        <v>3100</v>
      </c>
      <c r="R164">
        <v>840</v>
      </c>
      <c r="S164">
        <v>1</v>
      </c>
      <c r="T164">
        <v>1</v>
      </c>
    </row>
    <row r="165" spans="1:20">
      <c r="A165" s="69">
        <f ca="1">Overview!$W$8</f>
        <v>44720</v>
      </c>
      <c r="B165" s="65" t="str">
        <f t="shared" si="18"/>
        <v>13:32:47</v>
      </c>
      <c r="C165" s="65" t="s">
        <v>381</v>
      </c>
      <c r="D165" s="66">
        <f t="shared" si="16"/>
        <v>52</v>
      </c>
      <c r="E165" s="111">
        <f t="shared" si="17"/>
        <v>25.25</v>
      </c>
      <c r="F165" s="113">
        <f t="shared" si="15"/>
        <v>1313</v>
      </c>
      <c r="G165" s="67" t="s">
        <v>12</v>
      </c>
      <c r="H165" s="67" t="str">
        <f t="shared" si="19"/>
        <v>00304351941TRLO1</v>
      </c>
      <c r="J165" t="s">
        <v>385</v>
      </c>
      <c r="K165" t="s">
        <v>386</v>
      </c>
      <c r="L165">
        <v>52</v>
      </c>
      <c r="M165">
        <v>2525</v>
      </c>
      <c r="N165" t="s">
        <v>387</v>
      </c>
      <c r="O165" t="s">
        <v>3094</v>
      </c>
      <c r="P165" t="s">
        <v>388</v>
      </c>
      <c r="Q165" t="s">
        <v>3101</v>
      </c>
      <c r="R165">
        <v>840</v>
      </c>
      <c r="S165">
        <v>1</v>
      </c>
      <c r="T165">
        <v>1</v>
      </c>
    </row>
    <row r="166" spans="1:20">
      <c r="A166" s="69">
        <f ca="1">Overview!$W$8</f>
        <v>44720</v>
      </c>
      <c r="B166" s="65" t="str">
        <f t="shared" si="18"/>
        <v>13:35:11</v>
      </c>
      <c r="C166" s="65" t="s">
        <v>381</v>
      </c>
      <c r="D166" s="66">
        <f t="shared" si="16"/>
        <v>84</v>
      </c>
      <c r="E166" s="111">
        <f t="shared" si="17"/>
        <v>25.25</v>
      </c>
      <c r="F166" s="113">
        <f t="shared" si="15"/>
        <v>2121</v>
      </c>
      <c r="G166" s="67" t="s">
        <v>12</v>
      </c>
      <c r="H166" s="67" t="str">
        <f t="shared" si="19"/>
        <v>00304352814TRLO1</v>
      </c>
      <c r="J166" t="s">
        <v>385</v>
      </c>
      <c r="K166" t="s">
        <v>386</v>
      </c>
      <c r="L166">
        <v>84</v>
      </c>
      <c r="M166">
        <v>2525</v>
      </c>
      <c r="N166" t="s">
        <v>387</v>
      </c>
      <c r="O166" t="s">
        <v>3102</v>
      </c>
      <c r="P166" t="s">
        <v>388</v>
      </c>
      <c r="Q166" t="s">
        <v>3103</v>
      </c>
      <c r="R166">
        <v>840</v>
      </c>
      <c r="S166">
        <v>1</v>
      </c>
      <c r="T166">
        <v>1</v>
      </c>
    </row>
    <row r="167" spans="1:20">
      <c r="A167" s="69">
        <f ca="1">Overview!$W$8</f>
        <v>44720</v>
      </c>
      <c r="B167" s="65" t="str">
        <f t="shared" si="18"/>
        <v>13:37:16</v>
      </c>
      <c r="C167" s="65" t="s">
        <v>381</v>
      </c>
      <c r="D167" s="66">
        <f t="shared" si="16"/>
        <v>53</v>
      </c>
      <c r="E167" s="111">
        <f t="shared" si="17"/>
        <v>25.25</v>
      </c>
      <c r="F167" s="113">
        <f t="shared" si="15"/>
        <v>1338.25</v>
      </c>
      <c r="G167" s="67" t="s">
        <v>12</v>
      </c>
      <c r="H167" s="67" t="str">
        <f t="shared" si="19"/>
        <v>00304353416TRLO1</v>
      </c>
      <c r="J167" t="s">
        <v>385</v>
      </c>
      <c r="K167" t="s">
        <v>386</v>
      </c>
      <c r="L167">
        <v>53</v>
      </c>
      <c r="M167">
        <v>2525</v>
      </c>
      <c r="N167" t="s">
        <v>387</v>
      </c>
      <c r="O167" t="s">
        <v>3104</v>
      </c>
      <c r="P167" t="s">
        <v>388</v>
      </c>
      <c r="Q167" t="s">
        <v>3105</v>
      </c>
      <c r="R167">
        <v>840</v>
      </c>
      <c r="S167">
        <v>1</v>
      </c>
      <c r="T167">
        <v>1</v>
      </c>
    </row>
    <row r="168" spans="1:20">
      <c r="A168" s="69">
        <f ca="1">Overview!$W$8</f>
        <v>44720</v>
      </c>
      <c r="B168" s="65" t="str">
        <f t="shared" si="18"/>
        <v>13:41:49</v>
      </c>
      <c r="C168" s="65" t="s">
        <v>381</v>
      </c>
      <c r="D168" s="66">
        <f t="shared" si="16"/>
        <v>106</v>
      </c>
      <c r="E168" s="111">
        <f t="shared" si="17"/>
        <v>25.25</v>
      </c>
      <c r="F168" s="113">
        <f t="shared" si="15"/>
        <v>2676.5</v>
      </c>
      <c r="G168" s="67" t="s">
        <v>12</v>
      </c>
      <c r="H168" s="67" t="str">
        <f t="shared" si="19"/>
        <v>00304354788TRLO1</v>
      </c>
      <c r="J168" t="s">
        <v>385</v>
      </c>
      <c r="K168" t="s">
        <v>386</v>
      </c>
      <c r="L168">
        <v>106</v>
      </c>
      <c r="M168">
        <v>2525</v>
      </c>
      <c r="N168" t="s">
        <v>387</v>
      </c>
      <c r="O168" t="s">
        <v>3106</v>
      </c>
      <c r="P168" t="s">
        <v>388</v>
      </c>
      <c r="Q168" t="s">
        <v>3107</v>
      </c>
      <c r="R168">
        <v>840</v>
      </c>
      <c r="S168">
        <v>1</v>
      </c>
      <c r="T168">
        <v>1</v>
      </c>
    </row>
    <row r="169" spans="1:20">
      <c r="A169" s="69">
        <f ca="1">Overview!$W$8</f>
        <v>44720</v>
      </c>
      <c r="B169" s="65" t="str">
        <f t="shared" si="18"/>
        <v>13:41:49</v>
      </c>
      <c r="C169" s="65" t="s">
        <v>381</v>
      </c>
      <c r="D169" s="66">
        <f t="shared" si="16"/>
        <v>57</v>
      </c>
      <c r="E169" s="111">
        <f t="shared" si="17"/>
        <v>25.25</v>
      </c>
      <c r="F169" s="113">
        <f t="shared" si="15"/>
        <v>1439.25</v>
      </c>
      <c r="G169" s="67" t="s">
        <v>12</v>
      </c>
      <c r="H169" s="67" t="str">
        <f t="shared" si="19"/>
        <v>00304354789TRLO1</v>
      </c>
      <c r="J169" t="s">
        <v>385</v>
      </c>
      <c r="K169" t="s">
        <v>386</v>
      </c>
      <c r="L169">
        <v>57</v>
      </c>
      <c r="M169">
        <v>2525</v>
      </c>
      <c r="N169" t="s">
        <v>387</v>
      </c>
      <c r="O169" t="s">
        <v>3106</v>
      </c>
      <c r="P169" t="s">
        <v>388</v>
      </c>
      <c r="Q169" t="s">
        <v>3108</v>
      </c>
      <c r="R169">
        <v>840</v>
      </c>
      <c r="S169">
        <v>1</v>
      </c>
      <c r="T169">
        <v>1</v>
      </c>
    </row>
    <row r="170" spans="1:20">
      <c r="A170" s="69">
        <f ca="1">Overview!$W$8</f>
        <v>44720</v>
      </c>
      <c r="B170" s="65" t="str">
        <f t="shared" si="18"/>
        <v>13:41:49</v>
      </c>
      <c r="C170" s="65" t="s">
        <v>381</v>
      </c>
      <c r="D170" s="66">
        <f t="shared" si="16"/>
        <v>58</v>
      </c>
      <c r="E170" s="111">
        <f t="shared" si="17"/>
        <v>25.25</v>
      </c>
      <c r="F170" s="113">
        <f t="shared" si="15"/>
        <v>1464.5</v>
      </c>
      <c r="G170" s="67" t="s">
        <v>12</v>
      </c>
      <c r="H170" s="67" t="str">
        <f t="shared" si="19"/>
        <v>00304354790TRLO1</v>
      </c>
      <c r="J170" t="s">
        <v>385</v>
      </c>
      <c r="K170" t="s">
        <v>386</v>
      </c>
      <c r="L170">
        <v>58</v>
      </c>
      <c r="M170">
        <v>2525</v>
      </c>
      <c r="N170" t="s">
        <v>387</v>
      </c>
      <c r="O170" t="s">
        <v>3106</v>
      </c>
      <c r="P170" t="s">
        <v>388</v>
      </c>
      <c r="Q170" t="s">
        <v>3109</v>
      </c>
      <c r="R170">
        <v>840</v>
      </c>
      <c r="S170">
        <v>1</v>
      </c>
      <c r="T170">
        <v>1</v>
      </c>
    </row>
    <row r="171" spans="1:20">
      <c r="A171" s="69">
        <f ca="1">Overview!$W$8</f>
        <v>44720</v>
      </c>
      <c r="B171" s="65" t="str">
        <f t="shared" si="18"/>
        <v>13:41:49</v>
      </c>
      <c r="C171" s="65" t="s">
        <v>381</v>
      </c>
      <c r="D171" s="66">
        <f t="shared" si="16"/>
        <v>57</v>
      </c>
      <c r="E171" s="111">
        <f t="shared" si="17"/>
        <v>25.25</v>
      </c>
      <c r="F171" s="113">
        <f t="shared" si="15"/>
        <v>1439.25</v>
      </c>
      <c r="G171" s="67" t="s">
        <v>12</v>
      </c>
      <c r="H171" s="67" t="str">
        <f t="shared" si="19"/>
        <v>00304354791TRLO1</v>
      </c>
      <c r="J171" t="s">
        <v>385</v>
      </c>
      <c r="K171" t="s">
        <v>386</v>
      </c>
      <c r="L171">
        <v>57</v>
      </c>
      <c r="M171">
        <v>2525</v>
      </c>
      <c r="N171" t="s">
        <v>387</v>
      </c>
      <c r="O171" t="s">
        <v>3106</v>
      </c>
      <c r="P171" t="s">
        <v>388</v>
      </c>
      <c r="Q171" t="s">
        <v>3110</v>
      </c>
      <c r="R171">
        <v>840</v>
      </c>
      <c r="S171">
        <v>1</v>
      </c>
      <c r="T171">
        <v>1</v>
      </c>
    </row>
    <row r="172" spans="1:20">
      <c r="A172" s="69">
        <f ca="1">Overview!$W$8</f>
        <v>44720</v>
      </c>
      <c r="B172" s="65" t="str">
        <f t="shared" si="18"/>
        <v>13:41:49</v>
      </c>
      <c r="C172" s="65" t="s">
        <v>381</v>
      </c>
      <c r="D172" s="66">
        <f t="shared" si="16"/>
        <v>57</v>
      </c>
      <c r="E172" s="111">
        <f t="shared" si="17"/>
        <v>25.25</v>
      </c>
      <c r="F172" s="113">
        <f t="shared" si="15"/>
        <v>1439.25</v>
      </c>
      <c r="G172" s="67" t="s">
        <v>12</v>
      </c>
      <c r="H172" s="67" t="str">
        <f t="shared" si="19"/>
        <v>00304354792TRLO1</v>
      </c>
      <c r="J172" t="s">
        <v>385</v>
      </c>
      <c r="K172" t="s">
        <v>386</v>
      </c>
      <c r="L172">
        <v>57</v>
      </c>
      <c r="M172">
        <v>2525</v>
      </c>
      <c r="N172" t="s">
        <v>387</v>
      </c>
      <c r="O172" t="s">
        <v>3106</v>
      </c>
      <c r="P172" t="s">
        <v>388</v>
      </c>
      <c r="Q172" t="s">
        <v>3111</v>
      </c>
      <c r="R172">
        <v>840</v>
      </c>
      <c r="S172">
        <v>1</v>
      </c>
      <c r="T172">
        <v>1</v>
      </c>
    </row>
    <row r="173" spans="1:20">
      <c r="A173" s="69">
        <f ca="1">Overview!$W$8</f>
        <v>44720</v>
      </c>
      <c r="B173" s="65" t="str">
        <f t="shared" si="18"/>
        <v>13:41:49</v>
      </c>
      <c r="C173" s="65" t="s">
        <v>381</v>
      </c>
      <c r="D173" s="66">
        <f t="shared" si="16"/>
        <v>58</v>
      </c>
      <c r="E173" s="111">
        <f t="shared" si="17"/>
        <v>25.25</v>
      </c>
      <c r="F173" s="113">
        <f t="shared" si="15"/>
        <v>1464.5</v>
      </c>
      <c r="G173" s="67" t="s">
        <v>12</v>
      </c>
      <c r="H173" s="67" t="str">
        <f t="shared" si="19"/>
        <v>00304354793TRLO1</v>
      </c>
      <c r="J173" t="s">
        <v>385</v>
      </c>
      <c r="K173" t="s">
        <v>386</v>
      </c>
      <c r="L173">
        <v>58</v>
      </c>
      <c r="M173">
        <v>2525</v>
      </c>
      <c r="N173" t="s">
        <v>387</v>
      </c>
      <c r="O173" t="s">
        <v>3106</v>
      </c>
      <c r="P173" t="s">
        <v>388</v>
      </c>
      <c r="Q173" t="s">
        <v>3112</v>
      </c>
      <c r="R173">
        <v>840</v>
      </c>
      <c r="S173">
        <v>1</v>
      </c>
      <c r="T173">
        <v>1</v>
      </c>
    </row>
    <row r="174" spans="1:20">
      <c r="A174" s="69">
        <f ca="1">Overview!$W$8</f>
        <v>44720</v>
      </c>
      <c r="B174" s="65" t="str">
        <f t="shared" si="18"/>
        <v>13:41:49</v>
      </c>
      <c r="C174" s="65" t="s">
        <v>381</v>
      </c>
      <c r="D174" s="66">
        <f t="shared" si="16"/>
        <v>57</v>
      </c>
      <c r="E174" s="111">
        <f t="shared" si="17"/>
        <v>25.25</v>
      </c>
      <c r="F174" s="113">
        <f t="shared" si="15"/>
        <v>1439.25</v>
      </c>
      <c r="G174" s="67" t="s">
        <v>12</v>
      </c>
      <c r="H174" s="67" t="str">
        <f t="shared" si="19"/>
        <v>00304354794TRLO1</v>
      </c>
      <c r="J174" t="s">
        <v>385</v>
      </c>
      <c r="K174" t="s">
        <v>386</v>
      </c>
      <c r="L174">
        <v>57</v>
      </c>
      <c r="M174">
        <v>2525</v>
      </c>
      <c r="N174" t="s">
        <v>387</v>
      </c>
      <c r="O174" t="s">
        <v>3106</v>
      </c>
      <c r="P174" t="s">
        <v>388</v>
      </c>
      <c r="Q174" t="s">
        <v>3113</v>
      </c>
      <c r="R174">
        <v>840</v>
      </c>
      <c r="S174">
        <v>1</v>
      </c>
      <c r="T174">
        <v>1</v>
      </c>
    </row>
    <row r="175" spans="1:20">
      <c r="A175" s="69">
        <f ca="1">Overview!$W$8</f>
        <v>44720</v>
      </c>
      <c r="B175" s="65" t="str">
        <f t="shared" si="18"/>
        <v>13:43:58</v>
      </c>
      <c r="C175" s="65" t="s">
        <v>381</v>
      </c>
      <c r="D175" s="66">
        <f t="shared" si="16"/>
        <v>62</v>
      </c>
      <c r="E175" s="111">
        <f t="shared" si="17"/>
        <v>25.25</v>
      </c>
      <c r="F175" s="113">
        <f t="shared" si="15"/>
        <v>1565.5</v>
      </c>
      <c r="G175" s="67" t="s">
        <v>12</v>
      </c>
      <c r="H175" s="67" t="str">
        <f t="shared" si="19"/>
        <v>00304355405TRLO1</v>
      </c>
      <c r="J175" t="s">
        <v>385</v>
      </c>
      <c r="K175" t="s">
        <v>386</v>
      </c>
      <c r="L175">
        <v>62</v>
      </c>
      <c r="M175">
        <v>2525</v>
      </c>
      <c r="N175" t="s">
        <v>387</v>
      </c>
      <c r="O175" t="s">
        <v>3114</v>
      </c>
      <c r="P175" t="s">
        <v>388</v>
      </c>
      <c r="Q175" t="s">
        <v>3115</v>
      </c>
      <c r="R175">
        <v>840</v>
      </c>
      <c r="S175">
        <v>1</v>
      </c>
      <c r="T175">
        <v>1</v>
      </c>
    </row>
    <row r="176" spans="1:20">
      <c r="A176" s="69">
        <f ca="1">Overview!$W$8</f>
        <v>44720</v>
      </c>
      <c r="B176" s="65" t="str">
        <f t="shared" si="18"/>
        <v>13:44:48</v>
      </c>
      <c r="C176" s="65" t="s">
        <v>381</v>
      </c>
      <c r="D176" s="66">
        <f t="shared" si="16"/>
        <v>61</v>
      </c>
      <c r="E176" s="111">
        <f t="shared" si="17"/>
        <v>25.25</v>
      </c>
      <c r="F176" s="113">
        <f t="shared" si="15"/>
        <v>1540.25</v>
      </c>
      <c r="G176" s="67" t="s">
        <v>12</v>
      </c>
      <c r="H176" s="67" t="str">
        <f t="shared" si="19"/>
        <v>00304355780TRLO1</v>
      </c>
      <c r="J176" t="s">
        <v>385</v>
      </c>
      <c r="K176" t="s">
        <v>386</v>
      </c>
      <c r="L176">
        <v>61</v>
      </c>
      <c r="M176">
        <v>2525</v>
      </c>
      <c r="N176" t="s">
        <v>387</v>
      </c>
      <c r="O176" t="s">
        <v>3116</v>
      </c>
      <c r="P176" t="s">
        <v>388</v>
      </c>
      <c r="Q176" t="s">
        <v>3117</v>
      </c>
      <c r="R176">
        <v>840</v>
      </c>
      <c r="S176">
        <v>1</v>
      </c>
      <c r="T176">
        <v>1</v>
      </c>
    </row>
    <row r="177" spans="1:20">
      <c r="A177" s="69">
        <f ca="1">Overview!$W$8</f>
        <v>44720</v>
      </c>
      <c r="B177" s="65" t="str">
        <f t="shared" si="18"/>
        <v>13:44:48</v>
      </c>
      <c r="C177" s="65" t="s">
        <v>381</v>
      </c>
      <c r="D177" s="66">
        <f t="shared" si="16"/>
        <v>1</v>
      </c>
      <c r="E177" s="111">
        <f t="shared" si="17"/>
        <v>25.25</v>
      </c>
      <c r="F177" s="113">
        <f t="shared" si="15"/>
        <v>25.25</v>
      </c>
      <c r="G177" s="67" t="s">
        <v>12</v>
      </c>
      <c r="H177" s="67" t="str">
        <f t="shared" si="19"/>
        <v>00304355781TRLO1</v>
      </c>
      <c r="J177" t="s">
        <v>385</v>
      </c>
      <c r="K177" t="s">
        <v>386</v>
      </c>
      <c r="L177">
        <v>1</v>
      </c>
      <c r="M177">
        <v>2525</v>
      </c>
      <c r="N177" t="s">
        <v>387</v>
      </c>
      <c r="O177" t="s">
        <v>3116</v>
      </c>
      <c r="P177" t="s">
        <v>388</v>
      </c>
      <c r="Q177" t="s">
        <v>3118</v>
      </c>
      <c r="R177">
        <v>840</v>
      </c>
      <c r="S177">
        <v>1</v>
      </c>
      <c r="T177">
        <v>1</v>
      </c>
    </row>
    <row r="178" spans="1:20">
      <c r="A178" s="69">
        <f ca="1">Overview!$W$8</f>
        <v>44720</v>
      </c>
      <c r="B178" s="65" t="str">
        <f t="shared" si="18"/>
        <v>13:46:34</v>
      </c>
      <c r="C178" s="65" t="s">
        <v>381</v>
      </c>
      <c r="D178" s="66">
        <f t="shared" si="16"/>
        <v>57</v>
      </c>
      <c r="E178" s="111">
        <f t="shared" si="17"/>
        <v>25.3</v>
      </c>
      <c r="F178" s="113">
        <f t="shared" ref="F178:F233" si="20">(D178*E178)</f>
        <v>1442.1000000000001</v>
      </c>
      <c r="G178" s="67" t="s">
        <v>12</v>
      </c>
      <c r="H178" s="67" t="str">
        <f t="shared" si="19"/>
        <v>00304356317TRLO1</v>
      </c>
      <c r="J178" t="s">
        <v>385</v>
      </c>
      <c r="K178" t="s">
        <v>386</v>
      </c>
      <c r="L178">
        <v>57</v>
      </c>
      <c r="M178">
        <v>2530</v>
      </c>
      <c r="N178" t="s">
        <v>387</v>
      </c>
      <c r="O178" t="s">
        <v>3119</v>
      </c>
      <c r="P178" t="s">
        <v>388</v>
      </c>
      <c r="Q178" t="s">
        <v>3120</v>
      </c>
      <c r="R178">
        <v>840</v>
      </c>
      <c r="S178">
        <v>1</v>
      </c>
      <c r="T178">
        <v>1</v>
      </c>
    </row>
    <row r="179" spans="1:20">
      <c r="A179" s="69">
        <f ca="1">Overview!$W$8</f>
        <v>44720</v>
      </c>
      <c r="B179" s="65" t="str">
        <f t="shared" si="18"/>
        <v>13:46:34</v>
      </c>
      <c r="C179" s="65" t="s">
        <v>381</v>
      </c>
      <c r="D179" s="66">
        <f t="shared" si="16"/>
        <v>19</v>
      </c>
      <c r="E179" s="111">
        <f t="shared" si="17"/>
        <v>25.3</v>
      </c>
      <c r="F179" s="113">
        <f t="shared" si="20"/>
        <v>480.7</v>
      </c>
      <c r="G179" s="67" t="s">
        <v>12</v>
      </c>
      <c r="H179" s="67" t="str">
        <f t="shared" si="19"/>
        <v>00304356318TRLO1</v>
      </c>
      <c r="J179" t="s">
        <v>385</v>
      </c>
      <c r="K179" t="s">
        <v>386</v>
      </c>
      <c r="L179">
        <v>19</v>
      </c>
      <c r="M179">
        <v>2530</v>
      </c>
      <c r="N179" t="s">
        <v>387</v>
      </c>
      <c r="O179" t="s">
        <v>3119</v>
      </c>
      <c r="P179" t="s">
        <v>388</v>
      </c>
      <c r="Q179" t="s">
        <v>3121</v>
      </c>
      <c r="R179">
        <v>840</v>
      </c>
      <c r="S179">
        <v>1</v>
      </c>
      <c r="T179">
        <v>1</v>
      </c>
    </row>
    <row r="180" spans="1:20">
      <c r="A180" s="69">
        <f ca="1">Overview!$W$8</f>
        <v>44720</v>
      </c>
      <c r="B180" s="65" t="str">
        <f t="shared" si="18"/>
        <v>13:46:34</v>
      </c>
      <c r="C180" s="65" t="s">
        <v>381</v>
      </c>
      <c r="D180" s="66">
        <f t="shared" si="16"/>
        <v>38</v>
      </c>
      <c r="E180" s="111">
        <f t="shared" si="17"/>
        <v>25.3</v>
      </c>
      <c r="F180" s="113">
        <f t="shared" si="20"/>
        <v>961.4</v>
      </c>
      <c r="G180" s="67" t="s">
        <v>12</v>
      </c>
      <c r="H180" s="67" t="str">
        <f t="shared" si="19"/>
        <v>00304356319TRLO1</v>
      </c>
      <c r="J180" t="s">
        <v>385</v>
      </c>
      <c r="K180" t="s">
        <v>386</v>
      </c>
      <c r="L180">
        <v>38</v>
      </c>
      <c r="M180">
        <v>2530</v>
      </c>
      <c r="N180" t="s">
        <v>387</v>
      </c>
      <c r="O180" t="s">
        <v>3119</v>
      </c>
      <c r="P180" t="s">
        <v>388</v>
      </c>
      <c r="Q180" t="s">
        <v>3122</v>
      </c>
      <c r="R180">
        <v>840</v>
      </c>
      <c r="S180">
        <v>1</v>
      </c>
      <c r="T180">
        <v>1</v>
      </c>
    </row>
    <row r="181" spans="1:20">
      <c r="A181" s="69">
        <f ca="1">Overview!$W$8</f>
        <v>44720</v>
      </c>
      <c r="B181" s="65" t="str">
        <f t="shared" si="18"/>
        <v>13:46:34</v>
      </c>
      <c r="C181" s="65" t="s">
        <v>381</v>
      </c>
      <c r="D181" s="66">
        <f t="shared" si="16"/>
        <v>7</v>
      </c>
      <c r="E181" s="111">
        <f t="shared" si="17"/>
        <v>25.3</v>
      </c>
      <c r="F181" s="113">
        <f t="shared" si="20"/>
        <v>177.1</v>
      </c>
      <c r="G181" s="67" t="s">
        <v>12</v>
      </c>
      <c r="H181" s="67" t="str">
        <f t="shared" si="19"/>
        <v>00304356320TRLO1</v>
      </c>
      <c r="J181" t="s">
        <v>385</v>
      </c>
      <c r="K181" t="s">
        <v>386</v>
      </c>
      <c r="L181">
        <v>7</v>
      </c>
      <c r="M181">
        <v>2530</v>
      </c>
      <c r="N181" t="s">
        <v>387</v>
      </c>
      <c r="O181" t="s">
        <v>3119</v>
      </c>
      <c r="P181" t="s">
        <v>388</v>
      </c>
      <c r="Q181" t="s">
        <v>3123</v>
      </c>
      <c r="R181">
        <v>840</v>
      </c>
      <c r="S181">
        <v>1</v>
      </c>
      <c r="T181">
        <v>1</v>
      </c>
    </row>
    <row r="182" spans="1:20">
      <c r="A182" s="69">
        <f ca="1">Overview!$W$8</f>
        <v>44720</v>
      </c>
      <c r="B182" s="65" t="str">
        <f t="shared" si="18"/>
        <v>13:47:12</v>
      </c>
      <c r="C182" s="65" t="s">
        <v>381</v>
      </c>
      <c r="D182" s="66">
        <f t="shared" si="16"/>
        <v>16</v>
      </c>
      <c r="E182" s="111">
        <f t="shared" si="17"/>
        <v>25.3</v>
      </c>
      <c r="F182" s="113">
        <f t="shared" si="20"/>
        <v>404.8</v>
      </c>
      <c r="G182" s="67" t="s">
        <v>12</v>
      </c>
      <c r="H182" s="67" t="str">
        <f t="shared" si="19"/>
        <v>00304356527TRLO1</v>
      </c>
      <c r="J182" t="s">
        <v>385</v>
      </c>
      <c r="K182" t="s">
        <v>386</v>
      </c>
      <c r="L182">
        <v>16</v>
      </c>
      <c r="M182">
        <v>2530</v>
      </c>
      <c r="N182" t="s">
        <v>387</v>
      </c>
      <c r="O182" t="s">
        <v>3124</v>
      </c>
      <c r="P182" t="s">
        <v>388</v>
      </c>
      <c r="Q182" t="s">
        <v>3125</v>
      </c>
      <c r="R182">
        <v>840</v>
      </c>
      <c r="S182">
        <v>1</v>
      </c>
      <c r="T182">
        <v>1</v>
      </c>
    </row>
    <row r="183" spans="1:20">
      <c r="A183" s="69">
        <f ca="1">Overview!$W$8</f>
        <v>44720</v>
      </c>
      <c r="B183" s="65" t="str">
        <f t="shared" si="18"/>
        <v>13:47:12</v>
      </c>
      <c r="C183" s="65" t="s">
        <v>381</v>
      </c>
      <c r="D183" s="66">
        <f t="shared" si="16"/>
        <v>79</v>
      </c>
      <c r="E183" s="111">
        <f t="shared" si="17"/>
        <v>25.3</v>
      </c>
      <c r="F183" s="113">
        <f t="shared" si="20"/>
        <v>1998.7</v>
      </c>
      <c r="G183" s="67" t="s">
        <v>12</v>
      </c>
      <c r="H183" s="67" t="str">
        <f t="shared" si="19"/>
        <v>00304356528TRLO1</v>
      </c>
      <c r="J183" t="s">
        <v>385</v>
      </c>
      <c r="K183" t="s">
        <v>386</v>
      </c>
      <c r="L183">
        <v>79</v>
      </c>
      <c r="M183">
        <v>2530</v>
      </c>
      <c r="N183" t="s">
        <v>387</v>
      </c>
      <c r="O183" t="s">
        <v>3124</v>
      </c>
      <c r="P183" t="s">
        <v>388</v>
      </c>
      <c r="Q183" t="s">
        <v>3126</v>
      </c>
      <c r="R183">
        <v>840</v>
      </c>
      <c r="S183">
        <v>1</v>
      </c>
      <c r="T183">
        <v>1</v>
      </c>
    </row>
    <row r="184" spans="1:20">
      <c r="A184" s="69">
        <f ca="1">Overview!$W$8</f>
        <v>44720</v>
      </c>
      <c r="B184" s="65" t="str">
        <f t="shared" si="18"/>
        <v>13:47:56</v>
      </c>
      <c r="C184" s="65" t="s">
        <v>381</v>
      </c>
      <c r="D184" s="66">
        <f t="shared" si="16"/>
        <v>46</v>
      </c>
      <c r="E184" s="111">
        <f t="shared" si="17"/>
        <v>25.3</v>
      </c>
      <c r="F184" s="113">
        <f t="shared" si="20"/>
        <v>1163.8</v>
      </c>
      <c r="G184" s="67" t="s">
        <v>12</v>
      </c>
      <c r="H184" s="67" t="str">
        <f t="shared" si="19"/>
        <v>00304356748TRLO1</v>
      </c>
      <c r="J184" t="s">
        <v>385</v>
      </c>
      <c r="K184" t="s">
        <v>386</v>
      </c>
      <c r="L184">
        <v>46</v>
      </c>
      <c r="M184">
        <v>2530</v>
      </c>
      <c r="N184" t="s">
        <v>387</v>
      </c>
      <c r="O184" t="s">
        <v>3127</v>
      </c>
      <c r="P184" t="s">
        <v>388</v>
      </c>
      <c r="Q184" t="s">
        <v>3128</v>
      </c>
      <c r="R184">
        <v>840</v>
      </c>
      <c r="S184">
        <v>1</v>
      </c>
      <c r="T184">
        <v>1</v>
      </c>
    </row>
    <row r="185" spans="1:20">
      <c r="A185" s="69">
        <f ca="1">Overview!$W$8</f>
        <v>44720</v>
      </c>
      <c r="B185" s="65" t="str">
        <f t="shared" si="18"/>
        <v>13:47:56</v>
      </c>
      <c r="C185" s="65" t="s">
        <v>381</v>
      </c>
      <c r="D185" s="66">
        <f t="shared" si="16"/>
        <v>18</v>
      </c>
      <c r="E185" s="111">
        <f t="shared" si="17"/>
        <v>25.3</v>
      </c>
      <c r="F185" s="113">
        <f t="shared" si="20"/>
        <v>455.40000000000003</v>
      </c>
      <c r="G185" s="67" t="s">
        <v>12</v>
      </c>
      <c r="H185" s="67" t="str">
        <f t="shared" si="19"/>
        <v>00304356749TRLO1</v>
      </c>
      <c r="J185" t="s">
        <v>385</v>
      </c>
      <c r="K185" t="s">
        <v>386</v>
      </c>
      <c r="L185">
        <v>18</v>
      </c>
      <c r="M185">
        <v>2530</v>
      </c>
      <c r="N185" t="s">
        <v>387</v>
      </c>
      <c r="O185" t="s">
        <v>3127</v>
      </c>
      <c r="P185" t="s">
        <v>388</v>
      </c>
      <c r="Q185" t="s">
        <v>3129</v>
      </c>
      <c r="R185">
        <v>840</v>
      </c>
      <c r="S185">
        <v>1</v>
      </c>
      <c r="T185">
        <v>1</v>
      </c>
    </row>
    <row r="186" spans="1:20">
      <c r="A186" s="69">
        <f ca="1">Overview!$W$8</f>
        <v>44720</v>
      </c>
      <c r="B186" s="65" t="str">
        <f t="shared" si="18"/>
        <v>13:48:39</v>
      </c>
      <c r="C186" s="65" t="s">
        <v>381</v>
      </c>
      <c r="D186" s="66">
        <f t="shared" si="16"/>
        <v>64</v>
      </c>
      <c r="E186" s="111">
        <f t="shared" si="17"/>
        <v>25.25</v>
      </c>
      <c r="F186" s="113">
        <f t="shared" si="20"/>
        <v>1616</v>
      </c>
      <c r="G186" s="67" t="s">
        <v>12</v>
      </c>
      <c r="H186" s="67" t="str">
        <f t="shared" si="19"/>
        <v>00304357067TRLO1</v>
      </c>
      <c r="J186" t="s">
        <v>385</v>
      </c>
      <c r="K186" t="s">
        <v>386</v>
      </c>
      <c r="L186">
        <v>64</v>
      </c>
      <c r="M186">
        <v>2525</v>
      </c>
      <c r="N186" t="s">
        <v>387</v>
      </c>
      <c r="O186" t="s">
        <v>3130</v>
      </c>
      <c r="P186" t="s">
        <v>388</v>
      </c>
      <c r="Q186" t="s">
        <v>3131</v>
      </c>
      <c r="R186">
        <v>840</v>
      </c>
      <c r="S186">
        <v>1</v>
      </c>
      <c r="T186">
        <v>1</v>
      </c>
    </row>
    <row r="187" spans="1:20">
      <c r="A187" s="69">
        <f ca="1">Overview!$W$8</f>
        <v>44720</v>
      </c>
      <c r="B187" s="65" t="str">
        <f t="shared" si="18"/>
        <v>13:48:39</v>
      </c>
      <c r="C187" s="65" t="s">
        <v>381</v>
      </c>
      <c r="D187" s="66">
        <f t="shared" si="16"/>
        <v>128</v>
      </c>
      <c r="E187" s="111">
        <f t="shared" si="17"/>
        <v>25.25</v>
      </c>
      <c r="F187" s="113">
        <f t="shared" si="20"/>
        <v>3232</v>
      </c>
      <c r="G187" s="67" t="s">
        <v>12</v>
      </c>
      <c r="H187" s="67" t="str">
        <f t="shared" si="19"/>
        <v>00304357068TRLO1</v>
      </c>
      <c r="J187" t="s">
        <v>385</v>
      </c>
      <c r="K187" t="s">
        <v>386</v>
      </c>
      <c r="L187">
        <v>128</v>
      </c>
      <c r="M187">
        <v>2525</v>
      </c>
      <c r="N187" t="s">
        <v>387</v>
      </c>
      <c r="O187" t="s">
        <v>3130</v>
      </c>
      <c r="P187" t="s">
        <v>388</v>
      </c>
      <c r="Q187" t="s">
        <v>3132</v>
      </c>
      <c r="R187">
        <v>840</v>
      </c>
      <c r="S187">
        <v>1</v>
      </c>
      <c r="T187">
        <v>1</v>
      </c>
    </row>
    <row r="188" spans="1:20">
      <c r="A188" s="69">
        <f ca="1">Overview!$W$8</f>
        <v>44720</v>
      </c>
      <c r="B188" s="65" t="str">
        <f t="shared" si="18"/>
        <v>13:48:39</v>
      </c>
      <c r="C188" s="65" t="s">
        <v>381</v>
      </c>
      <c r="D188" s="66">
        <f t="shared" si="16"/>
        <v>71</v>
      </c>
      <c r="E188" s="111">
        <f t="shared" si="17"/>
        <v>25.25</v>
      </c>
      <c r="F188" s="113">
        <f t="shared" si="20"/>
        <v>1792.75</v>
      </c>
      <c r="G188" s="67" t="s">
        <v>12</v>
      </c>
      <c r="H188" s="67" t="str">
        <f t="shared" si="19"/>
        <v>00304357069TRLO1</v>
      </c>
      <c r="J188" t="s">
        <v>385</v>
      </c>
      <c r="K188" t="s">
        <v>386</v>
      </c>
      <c r="L188">
        <v>71</v>
      </c>
      <c r="M188">
        <v>2525</v>
      </c>
      <c r="N188" t="s">
        <v>387</v>
      </c>
      <c r="O188" t="s">
        <v>3130</v>
      </c>
      <c r="P188" t="s">
        <v>388</v>
      </c>
      <c r="Q188" t="s">
        <v>3133</v>
      </c>
      <c r="R188">
        <v>840</v>
      </c>
      <c r="S188">
        <v>1</v>
      </c>
      <c r="T188">
        <v>1</v>
      </c>
    </row>
    <row r="189" spans="1:20">
      <c r="A189" s="69">
        <f ca="1">Overview!$W$8</f>
        <v>44720</v>
      </c>
      <c r="B189" s="65" t="str">
        <f t="shared" si="18"/>
        <v>13:49:11</v>
      </c>
      <c r="C189" s="65" t="s">
        <v>381</v>
      </c>
      <c r="D189" s="66">
        <f t="shared" si="16"/>
        <v>5000</v>
      </c>
      <c r="E189" s="111">
        <f t="shared" si="17"/>
        <v>25.25</v>
      </c>
      <c r="F189" s="113">
        <f t="shared" si="20"/>
        <v>126250</v>
      </c>
      <c r="G189" s="67" t="s">
        <v>12</v>
      </c>
      <c r="H189" s="67" t="str">
        <f t="shared" si="19"/>
        <v>00304357259TRLO1</v>
      </c>
      <c r="J189" t="s">
        <v>403</v>
      </c>
      <c r="K189" t="s">
        <v>386</v>
      </c>
      <c r="L189">
        <v>5000</v>
      </c>
      <c r="M189">
        <v>2525</v>
      </c>
      <c r="N189" t="s">
        <v>399</v>
      </c>
      <c r="O189" t="s">
        <v>3134</v>
      </c>
      <c r="P189" t="s">
        <v>389</v>
      </c>
      <c r="Q189" t="s">
        <v>3135</v>
      </c>
      <c r="R189">
        <v>840</v>
      </c>
      <c r="S189">
        <v>1</v>
      </c>
      <c r="T189">
        <v>1</v>
      </c>
    </row>
    <row r="190" spans="1:20">
      <c r="A190" s="69">
        <f ca="1">Overview!$W$8</f>
        <v>44720</v>
      </c>
      <c r="B190" s="65" t="str">
        <f t="shared" si="18"/>
        <v>13:50:07</v>
      </c>
      <c r="C190" s="65" t="s">
        <v>381</v>
      </c>
      <c r="D190" s="66">
        <f t="shared" si="16"/>
        <v>55</v>
      </c>
      <c r="E190" s="111">
        <f t="shared" si="17"/>
        <v>25.25</v>
      </c>
      <c r="F190" s="113">
        <f t="shared" si="20"/>
        <v>1388.75</v>
      </c>
      <c r="G190" s="67" t="s">
        <v>12</v>
      </c>
      <c r="H190" s="67" t="str">
        <f t="shared" si="19"/>
        <v>00304357491TRLO1</v>
      </c>
      <c r="J190" t="s">
        <v>385</v>
      </c>
      <c r="K190" t="s">
        <v>386</v>
      </c>
      <c r="L190">
        <v>55</v>
      </c>
      <c r="M190">
        <v>2525</v>
      </c>
      <c r="N190" t="s">
        <v>387</v>
      </c>
      <c r="O190" t="s">
        <v>3136</v>
      </c>
      <c r="P190" t="s">
        <v>388</v>
      </c>
      <c r="Q190" t="s">
        <v>3137</v>
      </c>
      <c r="R190">
        <v>840</v>
      </c>
      <c r="S190">
        <v>1</v>
      </c>
      <c r="T190">
        <v>1</v>
      </c>
    </row>
    <row r="191" spans="1:20">
      <c r="A191" s="69">
        <f ca="1">Overview!$W$8</f>
        <v>44720</v>
      </c>
      <c r="B191" s="65" t="str">
        <f t="shared" si="18"/>
        <v>13:52:39</v>
      </c>
      <c r="C191" s="65" t="s">
        <v>381</v>
      </c>
      <c r="D191" s="66">
        <f t="shared" si="16"/>
        <v>61</v>
      </c>
      <c r="E191" s="111">
        <f t="shared" si="17"/>
        <v>25.25</v>
      </c>
      <c r="F191" s="113">
        <f t="shared" si="20"/>
        <v>1540.25</v>
      </c>
      <c r="G191" s="67" t="s">
        <v>12</v>
      </c>
      <c r="H191" s="67" t="str">
        <f t="shared" si="19"/>
        <v>00304358223TRLO1</v>
      </c>
      <c r="J191" t="s">
        <v>385</v>
      </c>
      <c r="K191" t="s">
        <v>386</v>
      </c>
      <c r="L191">
        <v>61</v>
      </c>
      <c r="M191">
        <v>2525</v>
      </c>
      <c r="N191" t="s">
        <v>387</v>
      </c>
      <c r="O191" t="s">
        <v>3138</v>
      </c>
      <c r="P191" t="s">
        <v>388</v>
      </c>
      <c r="Q191" t="s">
        <v>3139</v>
      </c>
      <c r="R191">
        <v>840</v>
      </c>
      <c r="S191">
        <v>1</v>
      </c>
      <c r="T191">
        <v>1</v>
      </c>
    </row>
    <row r="192" spans="1:20">
      <c r="A192" s="69">
        <f ca="1">Overview!$W$8</f>
        <v>44720</v>
      </c>
      <c r="B192" s="65" t="str">
        <f t="shared" si="18"/>
        <v>13:54:52</v>
      </c>
      <c r="C192" s="65" t="s">
        <v>381</v>
      </c>
      <c r="D192" s="66">
        <f t="shared" si="16"/>
        <v>34</v>
      </c>
      <c r="E192" s="111">
        <f t="shared" si="17"/>
        <v>25.25</v>
      </c>
      <c r="F192" s="113">
        <f t="shared" si="20"/>
        <v>858.5</v>
      </c>
      <c r="G192" s="67" t="s">
        <v>12</v>
      </c>
      <c r="H192" s="67" t="str">
        <f t="shared" si="19"/>
        <v>00304359069TRLO1</v>
      </c>
      <c r="J192" t="s">
        <v>385</v>
      </c>
      <c r="K192" t="s">
        <v>386</v>
      </c>
      <c r="L192">
        <v>34</v>
      </c>
      <c r="M192">
        <v>2525</v>
      </c>
      <c r="N192" t="s">
        <v>387</v>
      </c>
      <c r="O192" t="s">
        <v>3140</v>
      </c>
      <c r="P192" t="s">
        <v>388</v>
      </c>
      <c r="Q192" t="s">
        <v>3141</v>
      </c>
      <c r="R192">
        <v>840</v>
      </c>
      <c r="S192">
        <v>1</v>
      </c>
      <c r="T192">
        <v>1</v>
      </c>
    </row>
    <row r="193" spans="1:20">
      <c r="A193" s="69">
        <f ca="1">Overview!$W$8</f>
        <v>44720</v>
      </c>
      <c r="B193" s="65" t="str">
        <f t="shared" si="18"/>
        <v>13:54:52</v>
      </c>
      <c r="C193" s="65" t="s">
        <v>381</v>
      </c>
      <c r="D193" s="66">
        <f t="shared" si="16"/>
        <v>74</v>
      </c>
      <c r="E193" s="111">
        <f t="shared" si="17"/>
        <v>25.25</v>
      </c>
      <c r="F193" s="113">
        <f t="shared" si="20"/>
        <v>1868.5</v>
      </c>
      <c r="G193" s="67" t="s">
        <v>12</v>
      </c>
      <c r="H193" s="67" t="str">
        <f t="shared" si="19"/>
        <v>00304359070TRLO1</v>
      </c>
      <c r="J193" t="s">
        <v>385</v>
      </c>
      <c r="K193" t="s">
        <v>386</v>
      </c>
      <c r="L193">
        <v>74</v>
      </c>
      <c r="M193">
        <v>2525</v>
      </c>
      <c r="N193" t="s">
        <v>387</v>
      </c>
      <c r="O193" t="s">
        <v>3140</v>
      </c>
      <c r="P193" t="s">
        <v>388</v>
      </c>
      <c r="Q193" t="s">
        <v>3142</v>
      </c>
      <c r="R193">
        <v>840</v>
      </c>
      <c r="S193">
        <v>1</v>
      </c>
      <c r="T193">
        <v>1</v>
      </c>
    </row>
    <row r="194" spans="1:20">
      <c r="A194" s="69">
        <f ca="1">Overview!$W$8</f>
        <v>44720</v>
      </c>
      <c r="B194" s="65" t="str">
        <f t="shared" si="18"/>
        <v>13:54:52</v>
      </c>
      <c r="C194" s="65" t="s">
        <v>381</v>
      </c>
      <c r="D194" s="66">
        <f t="shared" ref="D194:D244" si="21">L194</f>
        <v>8</v>
      </c>
      <c r="E194" s="111">
        <f t="shared" ref="E194:E244" si="22">M194/100</f>
        <v>25.25</v>
      </c>
      <c r="F194" s="113">
        <f t="shared" si="20"/>
        <v>202</v>
      </c>
      <c r="G194" s="67" t="s">
        <v>12</v>
      </c>
      <c r="H194" s="67" t="str">
        <f t="shared" si="19"/>
        <v>00304359071TRLO1</v>
      </c>
      <c r="J194" t="s">
        <v>385</v>
      </c>
      <c r="K194" t="s">
        <v>386</v>
      </c>
      <c r="L194">
        <v>8</v>
      </c>
      <c r="M194">
        <v>2525</v>
      </c>
      <c r="N194" t="s">
        <v>387</v>
      </c>
      <c r="O194" t="s">
        <v>3140</v>
      </c>
      <c r="P194" t="s">
        <v>388</v>
      </c>
      <c r="Q194" t="s">
        <v>3143</v>
      </c>
      <c r="R194">
        <v>840</v>
      </c>
      <c r="S194">
        <v>1</v>
      </c>
      <c r="T194">
        <v>1</v>
      </c>
    </row>
    <row r="195" spans="1:20">
      <c r="A195" s="69">
        <f ca="1">Overview!$W$8</f>
        <v>44720</v>
      </c>
      <c r="B195" s="65" t="str">
        <f t="shared" ref="B195:B258" si="23">MID(O195,FIND(" ",O195)+1,8)</f>
        <v>13:57:12</v>
      </c>
      <c r="C195" s="65" t="s">
        <v>381</v>
      </c>
      <c r="D195" s="66">
        <f t="shared" si="21"/>
        <v>20</v>
      </c>
      <c r="E195" s="111">
        <f t="shared" si="22"/>
        <v>25.25</v>
      </c>
      <c r="F195" s="113">
        <f t="shared" si="20"/>
        <v>505</v>
      </c>
      <c r="G195" s="67" t="s">
        <v>12</v>
      </c>
      <c r="H195" s="67" t="str">
        <f t="shared" si="19"/>
        <v>00304359764TRLO1</v>
      </c>
      <c r="J195" t="s">
        <v>385</v>
      </c>
      <c r="K195" t="s">
        <v>386</v>
      </c>
      <c r="L195">
        <v>20</v>
      </c>
      <c r="M195">
        <v>2525</v>
      </c>
      <c r="N195" t="s">
        <v>387</v>
      </c>
      <c r="O195" t="s">
        <v>3144</v>
      </c>
      <c r="P195" t="s">
        <v>388</v>
      </c>
      <c r="Q195" t="s">
        <v>3145</v>
      </c>
      <c r="R195">
        <v>840</v>
      </c>
      <c r="S195">
        <v>1</v>
      </c>
      <c r="T195">
        <v>1</v>
      </c>
    </row>
    <row r="196" spans="1:20">
      <c r="A196" s="69">
        <f ca="1">Overview!$W$8</f>
        <v>44720</v>
      </c>
      <c r="B196" s="65" t="str">
        <f t="shared" si="23"/>
        <v>13:57:12</v>
      </c>
      <c r="C196" s="65" t="s">
        <v>381</v>
      </c>
      <c r="D196" s="66">
        <f t="shared" si="21"/>
        <v>109</v>
      </c>
      <c r="E196" s="111">
        <f t="shared" si="22"/>
        <v>25.25</v>
      </c>
      <c r="F196" s="113">
        <f t="shared" si="20"/>
        <v>2752.25</v>
      </c>
      <c r="G196" s="67" t="s">
        <v>12</v>
      </c>
      <c r="H196" s="67" t="str">
        <f t="shared" si="19"/>
        <v>00304359765TRLO1</v>
      </c>
      <c r="J196" t="s">
        <v>385</v>
      </c>
      <c r="K196" t="s">
        <v>386</v>
      </c>
      <c r="L196">
        <v>109</v>
      </c>
      <c r="M196">
        <v>2525</v>
      </c>
      <c r="N196" t="s">
        <v>387</v>
      </c>
      <c r="O196" t="s">
        <v>3144</v>
      </c>
      <c r="P196" t="s">
        <v>388</v>
      </c>
      <c r="Q196" t="s">
        <v>3146</v>
      </c>
      <c r="R196">
        <v>840</v>
      </c>
      <c r="S196">
        <v>1</v>
      </c>
      <c r="T196">
        <v>1</v>
      </c>
    </row>
    <row r="197" spans="1:20">
      <c r="A197" s="69">
        <f ca="1">Overview!$W$8</f>
        <v>44720</v>
      </c>
      <c r="B197" s="65" t="str">
        <f t="shared" si="23"/>
        <v>13:58:59</v>
      </c>
      <c r="C197" s="65" t="s">
        <v>381</v>
      </c>
      <c r="D197" s="66">
        <f t="shared" si="21"/>
        <v>114</v>
      </c>
      <c r="E197" s="111">
        <f t="shared" si="22"/>
        <v>25.25</v>
      </c>
      <c r="F197" s="113">
        <f t="shared" si="20"/>
        <v>2878.5</v>
      </c>
      <c r="G197" s="67" t="s">
        <v>12</v>
      </c>
      <c r="H197" s="67" t="str">
        <f t="shared" si="19"/>
        <v>00304360247TRLO1</v>
      </c>
      <c r="J197" t="s">
        <v>385</v>
      </c>
      <c r="K197" t="s">
        <v>386</v>
      </c>
      <c r="L197">
        <v>114</v>
      </c>
      <c r="M197">
        <v>2525</v>
      </c>
      <c r="N197" t="s">
        <v>387</v>
      </c>
      <c r="O197" t="s">
        <v>3147</v>
      </c>
      <c r="P197" t="s">
        <v>388</v>
      </c>
      <c r="Q197" t="s">
        <v>3148</v>
      </c>
      <c r="R197">
        <v>840</v>
      </c>
      <c r="S197">
        <v>1</v>
      </c>
      <c r="T197">
        <v>1</v>
      </c>
    </row>
    <row r="198" spans="1:20">
      <c r="A198" s="69">
        <f ca="1">Overview!$W$8</f>
        <v>44720</v>
      </c>
      <c r="B198" s="65" t="str">
        <f t="shared" si="23"/>
        <v>14:01:10</v>
      </c>
      <c r="C198" s="65" t="s">
        <v>381</v>
      </c>
      <c r="D198" s="66">
        <f t="shared" si="21"/>
        <v>65</v>
      </c>
      <c r="E198" s="111">
        <f t="shared" si="22"/>
        <v>25.25</v>
      </c>
      <c r="F198" s="113">
        <f t="shared" si="20"/>
        <v>1641.25</v>
      </c>
      <c r="G198" s="67" t="s">
        <v>12</v>
      </c>
      <c r="H198" s="67" t="str">
        <f t="shared" si="19"/>
        <v>00304360976TRLO1</v>
      </c>
      <c r="J198" t="s">
        <v>385</v>
      </c>
      <c r="K198" t="s">
        <v>386</v>
      </c>
      <c r="L198">
        <v>65</v>
      </c>
      <c r="M198">
        <v>2525</v>
      </c>
      <c r="N198" t="s">
        <v>387</v>
      </c>
      <c r="O198" t="s">
        <v>3149</v>
      </c>
      <c r="P198" t="s">
        <v>388</v>
      </c>
      <c r="Q198" t="s">
        <v>3150</v>
      </c>
      <c r="R198">
        <v>840</v>
      </c>
      <c r="S198">
        <v>1</v>
      </c>
      <c r="T198">
        <v>1</v>
      </c>
    </row>
    <row r="199" spans="1:20">
      <c r="A199" s="69">
        <f ca="1">Overview!$W$8</f>
        <v>44720</v>
      </c>
      <c r="B199" s="65" t="str">
        <f t="shared" si="23"/>
        <v>14:01:10</v>
      </c>
      <c r="C199" s="65" t="s">
        <v>381</v>
      </c>
      <c r="D199" s="66">
        <f t="shared" si="21"/>
        <v>58</v>
      </c>
      <c r="E199" s="111">
        <f t="shared" si="22"/>
        <v>25.25</v>
      </c>
      <c r="F199" s="113">
        <f t="shared" si="20"/>
        <v>1464.5</v>
      </c>
      <c r="G199" s="67" t="s">
        <v>12</v>
      </c>
      <c r="H199" s="67" t="str">
        <f t="shared" si="19"/>
        <v>00304360977TRLO1</v>
      </c>
      <c r="J199" t="s">
        <v>385</v>
      </c>
      <c r="K199" t="s">
        <v>386</v>
      </c>
      <c r="L199">
        <v>58</v>
      </c>
      <c r="M199">
        <v>2525</v>
      </c>
      <c r="N199" t="s">
        <v>387</v>
      </c>
      <c r="O199" t="s">
        <v>3149</v>
      </c>
      <c r="P199" t="s">
        <v>388</v>
      </c>
      <c r="Q199" t="s">
        <v>3151</v>
      </c>
      <c r="R199">
        <v>840</v>
      </c>
      <c r="S199">
        <v>1</v>
      </c>
      <c r="T199">
        <v>1</v>
      </c>
    </row>
    <row r="200" spans="1:20">
      <c r="A200" s="69">
        <f ca="1">Overview!$W$8</f>
        <v>44720</v>
      </c>
      <c r="B200" s="65" t="str">
        <f t="shared" si="23"/>
        <v>14:03:45</v>
      </c>
      <c r="C200" s="65" t="s">
        <v>381</v>
      </c>
      <c r="D200" s="66">
        <f t="shared" si="21"/>
        <v>42</v>
      </c>
      <c r="E200" s="111">
        <f t="shared" si="22"/>
        <v>25.25</v>
      </c>
      <c r="F200" s="113">
        <f t="shared" si="20"/>
        <v>1060.5</v>
      </c>
      <c r="G200" s="67" t="s">
        <v>12</v>
      </c>
      <c r="H200" s="67" t="str">
        <f t="shared" si="19"/>
        <v>00304362079TRLO1</v>
      </c>
      <c r="J200" t="s">
        <v>385</v>
      </c>
      <c r="K200" t="s">
        <v>386</v>
      </c>
      <c r="L200">
        <v>42</v>
      </c>
      <c r="M200">
        <v>2525</v>
      </c>
      <c r="N200" t="s">
        <v>387</v>
      </c>
      <c r="O200" t="s">
        <v>3152</v>
      </c>
      <c r="P200" t="s">
        <v>388</v>
      </c>
      <c r="Q200" t="s">
        <v>3153</v>
      </c>
      <c r="R200">
        <v>840</v>
      </c>
      <c r="S200">
        <v>1</v>
      </c>
      <c r="T200">
        <v>1</v>
      </c>
    </row>
    <row r="201" spans="1:20">
      <c r="A201" s="69">
        <f ca="1">Overview!$W$8</f>
        <v>44720</v>
      </c>
      <c r="B201" s="65" t="str">
        <f t="shared" si="23"/>
        <v>14:03:45</v>
      </c>
      <c r="C201" s="65" t="s">
        <v>381</v>
      </c>
      <c r="D201" s="66">
        <f t="shared" si="21"/>
        <v>18</v>
      </c>
      <c r="E201" s="111">
        <f t="shared" si="22"/>
        <v>25.25</v>
      </c>
      <c r="F201" s="113">
        <f t="shared" si="20"/>
        <v>454.5</v>
      </c>
      <c r="G201" s="67" t="s">
        <v>12</v>
      </c>
      <c r="H201" s="67" t="str">
        <f t="shared" si="19"/>
        <v>00304362080TRLO1</v>
      </c>
      <c r="J201" t="s">
        <v>385</v>
      </c>
      <c r="K201" t="s">
        <v>386</v>
      </c>
      <c r="L201">
        <v>18</v>
      </c>
      <c r="M201">
        <v>2525</v>
      </c>
      <c r="N201" t="s">
        <v>387</v>
      </c>
      <c r="O201" t="s">
        <v>3152</v>
      </c>
      <c r="P201" t="s">
        <v>388</v>
      </c>
      <c r="Q201" t="s">
        <v>3154</v>
      </c>
      <c r="R201">
        <v>840</v>
      </c>
      <c r="S201">
        <v>1</v>
      </c>
      <c r="T201">
        <v>1</v>
      </c>
    </row>
    <row r="202" spans="1:20">
      <c r="A202" s="69">
        <f ca="1">Overview!$W$8</f>
        <v>44720</v>
      </c>
      <c r="B202" s="65" t="str">
        <f t="shared" si="23"/>
        <v>14:06:15</v>
      </c>
      <c r="C202" s="65" t="s">
        <v>381</v>
      </c>
      <c r="D202" s="66">
        <f t="shared" si="21"/>
        <v>26</v>
      </c>
      <c r="E202" s="111">
        <f t="shared" si="22"/>
        <v>25.25</v>
      </c>
      <c r="F202" s="113">
        <f t="shared" si="20"/>
        <v>656.5</v>
      </c>
      <c r="G202" s="67" t="s">
        <v>12</v>
      </c>
      <c r="H202" s="67" t="str">
        <f t="shared" si="19"/>
        <v>00304362912TRLO1</v>
      </c>
      <c r="J202" t="s">
        <v>385</v>
      </c>
      <c r="K202" t="s">
        <v>386</v>
      </c>
      <c r="L202">
        <v>26</v>
      </c>
      <c r="M202">
        <v>2525</v>
      </c>
      <c r="N202" t="s">
        <v>387</v>
      </c>
      <c r="O202" t="s">
        <v>3155</v>
      </c>
      <c r="P202" t="s">
        <v>388</v>
      </c>
      <c r="Q202" t="s">
        <v>3156</v>
      </c>
      <c r="R202">
        <v>840</v>
      </c>
      <c r="S202">
        <v>1</v>
      </c>
      <c r="T202">
        <v>1</v>
      </c>
    </row>
    <row r="203" spans="1:20">
      <c r="A203" s="69">
        <f ca="1">Overview!$W$8</f>
        <v>44720</v>
      </c>
      <c r="B203" s="65" t="str">
        <f t="shared" si="23"/>
        <v>14:06:15</v>
      </c>
      <c r="C203" s="65" t="s">
        <v>381</v>
      </c>
      <c r="D203" s="66">
        <f t="shared" si="21"/>
        <v>33</v>
      </c>
      <c r="E203" s="111">
        <f t="shared" si="22"/>
        <v>25.25</v>
      </c>
      <c r="F203" s="113">
        <f t="shared" si="20"/>
        <v>833.25</v>
      </c>
      <c r="G203" s="67" t="s">
        <v>12</v>
      </c>
      <c r="H203" s="67" t="str">
        <f t="shared" si="19"/>
        <v>00304362913TRLO1</v>
      </c>
      <c r="J203" t="s">
        <v>385</v>
      </c>
      <c r="K203" t="s">
        <v>386</v>
      </c>
      <c r="L203">
        <v>33</v>
      </c>
      <c r="M203">
        <v>2525</v>
      </c>
      <c r="N203" t="s">
        <v>387</v>
      </c>
      <c r="O203" t="s">
        <v>3155</v>
      </c>
      <c r="P203" t="s">
        <v>388</v>
      </c>
      <c r="Q203" t="s">
        <v>3157</v>
      </c>
      <c r="R203">
        <v>840</v>
      </c>
      <c r="S203">
        <v>1</v>
      </c>
      <c r="T203">
        <v>1</v>
      </c>
    </row>
    <row r="204" spans="1:20">
      <c r="A204" s="69">
        <f ca="1">Overview!$W$8</f>
        <v>44720</v>
      </c>
      <c r="B204" s="65" t="str">
        <f t="shared" si="23"/>
        <v>14:08:41</v>
      </c>
      <c r="C204" s="65" t="s">
        <v>381</v>
      </c>
      <c r="D204" s="66">
        <f t="shared" si="21"/>
        <v>54</v>
      </c>
      <c r="E204" s="111">
        <f t="shared" si="22"/>
        <v>25.25</v>
      </c>
      <c r="F204" s="113">
        <f t="shared" si="20"/>
        <v>1363.5</v>
      </c>
      <c r="G204" s="67" t="s">
        <v>12</v>
      </c>
      <c r="H204" s="67" t="str">
        <f t="shared" si="19"/>
        <v>00304363654TRLO1</v>
      </c>
      <c r="J204" t="s">
        <v>385</v>
      </c>
      <c r="K204" t="s">
        <v>386</v>
      </c>
      <c r="L204">
        <v>54</v>
      </c>
      <c r="M204">
        <v>2525</v>
      </c>
      <c r="N204" t="s">
        <v>387</v>
      </c>
      <c r="O204" t="s">
        <v>3158</v>
      </c>
      <c r="P204" t="s">
        <v>388</v>
      </c>
      <c r="Q204" t="s">
        <v>3159</v>
      </c>
      <c r="R204">
        <v>840</v>
      </c>
      <c r="S204">
        <v>1</v>
      </c>
      <c r="T204">
        <v>1</v>
      </c>
    </row>
    <row r="205" spans="1:20">
      <c r="A205" s="69">
        <f ca="1">Overview!$W$8</f>
        <v>44720</v>
      </c>
      <c r="B205" s="65" t="str">
        <f t="shared" si="23"/>
        <v>14:08:41</v>
      </c>
      <c r="C205" s="65" t="s">
        <v>381</v>
      </c>
      <c r="D205" s="66">
        <f t="shared" si="21"/>
        <v>3</v>
      </c>
      <c r="E205" s="111">
        <f t="shared" si="22"/>
        <v>25.25</v>
      </c>
      <c r="F205" s="113">
        <f t="shared" si="20"/>
        <v>75.75</v>
      </c>
      <c r="G205" s="67" t="s">
        <v>12</v>
      </c>
      <c r="H205" s="67" t="str">
        <f t="shared" si="19"/>
        <v>00304363655TRLO1</v>
      </c>
      <c r="J205" t="s">
        <v>385</v>
      </c>
      <c r="K205" t="s">
        <v>386</v>
      </c>
      <c r="L205">
        <v>3</v>
      </c>
      <c r="M205">
        <v>2525</v>
      </c>
      <c r="N205" t="s">
        <v>387</v>
      </c>
      <c r="O205" t="s">
        <v>3158</v>
      </c>
      <c r="P205" t="s">
        <v>388</v>
      </c>
      <c r="Q205" t="s">
        <v>3160</v>
      </c>
      <c r="R205">
        <v>840</v>
      </c>
      <c r="S205">
        <v>1</v>
      </c>
      <c r="T205">
        <v>1</v>
      </c>
    </row>
    <row r="206" spans="1:20">
      <c r="A206" s="69">
        <f ca="1">Overview!$W$8</f>
        <v>44720</v>
      </c>
      <c r="B206" s="65" t="str">
        <f t="shared" si="23"/>
        <v>14:09:50</v>
      </c>
      <c r="C206" s="65" t="s">
        <v>381</v>
      </c>
      <c r="D206" s="66">
        <f t="shared" si="21"/>
        <v>21</v>
      </c>
      <c r="E206" s="111">
        <f t="shared" si="22"/>
        <v>25.25</v>
      </c>
      <c r="F206" s="113">
        <f t="shared" si="20"/>
        <v>530.25</v>
      </c>
      <c r="G206" s="67" t="s">
        <v>12</v>
      </c>
      <c r="H206" s="67" t="str">
        <f t="shared" si="19"/>
        <v>00304364009TRLO1</v>
      </c>
      <c r="J206" t="s">
        <v>385</v>
      </c>
      <c r="K206" t="s">
        <v>386</v>
      </c>
      <c r="L206">
        <v>21</v>
      </c>
      <c r="M206">
        <v>2525</v>
      </c>
      <c r="N206" t="s">
        <v>387</v>
      </c>
      <c r="O206" t="s">
        <v>3161</v>
      </c>
      <c r="P206" t="s">
        <v>388</v>
      </c>
      <c r="Q206" t="s">
        <v>3162</v>
      </c>
      <c r="R206">
        <v>840</v>
      </c>
      <c r="S206">
        <v>1</v>
      </c>
      <c r="T206">
        <v>1</v>
      </c>
    </row>
    <row r="207" spans="1:20">
      <c r="A207" s="69">
        <f ca="1">Overview!$W$8</f>
        <v>44720</v>
      </c>
      <c r="B207" s="65" t="str">
        <f t="shared" si="23"/>
        <v>14:09:50</v>
      </c>
      <c r="C207" s="65" t="s">
        <v>381</v>
      </c>
      <c r="D207" s="66">
        <f t="shared" si="21"/>
        <v>36</v>
      </c>
      <c r="E207" s="111">
        <f t="shared" si="22"/>
        <v>25.25</v>
      </c>
      <c r="F207" s="113">
        <f t="shared" si="20"/>
        <v>909</v>
      </c>
      <c r="G207" s="67" t="s">
        <v>12</v>
      </c>
      <c r="H207" s="67" t="str">
        <f t="shared" si="19"/>
        <v>00304364010TRLO1</v>
      </c>
      <c r="J207" t="s">
        <v>385</v>
      </c>
      <c r="K207" t="s">
        <v>386</v>
      </c>
      <c r="L207">
        <v>36</v>
      </c>
      <c r="M207">
        <v>2525</v>
      </c>
      <c r="N207" t="s">
        <v>387</v>
      </c>
      <c r="O207" t="s">
        <v>3161</v>
      </c>
      <c r="P207" t="s">
        <v>388</v>
      </c>
      <c r="Q207" t="s">
        <v>3163</v>
      </c>
      <c r="R207">
        <v>840</v>
      </c>
      <c r="S207">
        <v>1</v>
      </c>
      <c r="T207">
        <v>1</v>
      </c>
    </row>
    <row r="208" spans="1:20">
      <c r="A208" s="69">
        <f ca="1">Overview!$W$8</f>
        <v>44720</v>
      </c>
      <c r="B208" s="65" t="str">
        <f t="shared" si="23"/>
        <v>14:10:30</v>
      </c>
      <c r="C208" s="65" t="s">
        <v>381</v>
      </c>
      <c r="D208" s="66">
        <f t="shared" si="21"/>
        <v>64</v>
      </c>
      <c r="E208" s="111">
        <f t="shared" si="22"/>
        <v>25.25</v>
      </c>
      <c r="F208" s="113">
        <f t="shared" si="20"/>
        <v>1616</v>
      </c>
      <c r="G208" s="67" t="s">
        <v>12</v>
      </c>
      <c r="H208" s="67" t="str">
        <f t="shared" si="19"/>
        <v>00304364289TRLO1</v>
      </c>
      <c r="J208" t="s">
        <v>385</v>
      </c>
      <c r="K208" t="s">
        <v>386</v>
      </c>
      <c r="L208">
        <v>64</v>
      </c>
      <c r="M208">
        <v>2525</v>
      </c>
      <c r="N208" t="s">
        <v>387</v>
      </c>
      <c r="O208" t="s">
        <v>3164</v>
      </c>
      <c r="P208" t="s">
        <v>388</v>
      </c>
      <c r="Q208" t="s">
        <v>3165</v>
      </c>
      <c r="R208">
        <v>840</v>
      </c>
      <c r="S208">
        <v>1</v>
      </c>
      <c r="T208">
        <v>1</v>
      </c>
    </row>
    <row r="209" spans="1:20">
      <c r="A209" s="69">
        <f ca="1">Overview!$W$8</f>
        <v>44720</v>
      </c>
      <c r="B209" s="65" t="str">
        <f t="shared" si="23"/>
        <v>14:13:52</v>
      </c>
      <c r="C209" s="65" t="s">
        <v>381</v>
      </c>
      <c r="D209" s="66">
        <f t="shared" si="21"/>
        <v>19</v>
      </c>
      <c r="E209" s="111">
        <f t="shared" si="22"/>
        <v>25.25</v>
      </c>
      <c r="F209" s="113">
        <f t="shared" si="20"/>
        <v>479.75</v>
      </c>
      <c r="G209" s="67" t="s">
        <v>12</v>
      </c>
      <c r="H209" s="67" t="str">
        <f t="shared" si="19"/>
        <v>00304365221TRLO1</v>
      </c>
      <c r="J209" t="s">
        <v>385</v>
      </c>
      <c r="K209" t="s">
        <v>386</v>
      </c>
      <c r="L209">
        <v>19</v>
      </c>
      <c r="M209">
        <v>2525</v>
      </c>
      <c r="N209" t="s">
        <v>387</v>
      </c>
      <c r="O209" t="s">
        <v>3166</v>
      </c>
      <c r="P209" t="s">
        <v>388</v>
      </c>
      <c r="Q209" t="s">
        <v>3167</v>
      </c>
      <c r="R209">
        <v>840</v>
      </c>
      <c r="S209">
        <v>1</v>
      </c>
      <c r="T209">
        <v>1</v>
      </c>
    </row>
    <row r="210" spans="1:20">
      <c r="A210" s="69">
        <f ca="1">Overview!$W$8</f>
        <v>44720</v>
      </c>
      <c r="B210" s="65" t="str">
        <f t="shared" si="23"/>
        <v>14:13:52</v>
      </c>
      <c r="C210" s="65" t="s">
        <v>381</v>
      </c>
      <c r="D210" s="66">
        <f t="shared" si="21"/>
        <v>36</v>
      </c>
      <c r="E210" s="111">
        <f t="shared" si="22"/>
        <v>25.25</v>
      </c>
      <c r="F210" s="113">
        <f t="shared" si="20"/>
        <v>909</v>
      </c>
      <c r="G210" s="67" t="s">
        <v>12</v>
      </c>
      <c r="H210" s="67" t="str">
        <f t="shared" si="19"/>
        <v>00304365222TRLO1</v>
      </c>
      <c r="J210" t="s">
        <v>385</v>
      </c>
      <c r="K210" t="s">
        <v>386</v>
      </c>
      <c r="L210">
        <v>36</v>
      </c>
      <c r="M210">
        <v>2525</v>
      </c>
      <c r="N210" t="s">
        <v>387</v>
      </c>
      <c r="O210" t="s">
        <v>3166</v>
      </c>
      <c r="P210" t="s">
        <v>388</v>
      </c>
      <c r="Q210" t="s">
        <v>3168</v>
      </c>
      <c r="R210">
        <v>840</v>
      </c>
      <c r="S210">
        <v>1</v>
      </c>
      <c r="T210">
        <v>1</v>
      </c>
    </row>
    <row r="211" spans="1:20">
      <c r="A211" s="69">
        <f ca="1">Overview!$W$8</f>
        <v>44720</v>
      </c>
      <c r="B211" s="65" t="str">
        <f t="shared" si="23"/>
        <v>14:15:54</v>
      </c>
      <c r="C211" s="65" t="s">
        <v>381</v>
      </c>
      <c r="D211" s="66">
        <f t="shared" si="21"/>
        <v>59</v>
      </c>
      <c r="E211" s="111">
        <f t="shared" si="22"/>
        <v>25.25</v>
      </c>
      <c r="F211" s="113">
        <f t="shared" si="20"/>
        <v>1489.75</v>
      </c>
      <c r="G211" s="67" t="s">
        <v>12</v>
      </c>
      <c r="H211" s="67" t="str">
        <f t="shared" si="19"/>
        <v>00304365979TRLO1</v>
      </c>
      <c r="J211" t="s">
        <v>385</v>
      </c>
      <c r="K211" t="s">
        <v>386</v>
      </c>
      <c r="L211">
        <v>59</v>
      </c>
      <c r="M211">
        <v>2525</v>
      </c>
      <c r="N211" t="s">
        <v>387</v>
      </c>
      <c r="O211" t="s">
        <v>3169</v>
      </c>
      <c r="P211" t="s">
        <v>388</v>
      </c>
      <c r="Q211" t="s">
        <v>3170</v>
      </c>
      <c r="R211">
        <v>840</v>
      </c>
      <c r="S211">
        <v>1</v>
      </c>
      <c r="T211">
        <v>1</v>
      </c>
    </row>
    <row r="212" spans="1:20">
      <c r="A212" s="69">
        <f ca="1">Overview!$W$8</f>
        <v>44720</v>
      </c>
      <c r="B212" s="65" t="str">
        <f t="shared" si="23"/>
        <v>14:16:25</v>
      </c>
      <c r="C212" s="65" t="s">
        <v>381</v>
      </c>
      <c r="D212" s="66">
        <f t="shared" si="21"/>
        <v>54</v>
      </c>
      <c r="E212" s="111">
        <f t="shared" si="22"/>
        <v>25.25</v>
      </c>
      <c r="F212" s="113">
        <f t="shared" si="20"/>
        <v>1363.5</v>
      </c>
      <c r="G212" s="67" t="s">
        <v>12</v>
      </c>
      <c r="H212" s="67" t="str">
        <f t="shared" si="19"/>
        <v>00304366135TRLO1</v>
      </c>
      <c r="J212" t="s">
        <v>385</v>
      </c>
      <c r="K212" t="s">
        <v>386</v>
      </c>
      <c r="L212">
        <v>54</v>
      </c>
      <c r="M212">
        <v>2525</v>
      </c>
      <c r="N212" t="s">
        <v>387</v>
      </c>
      <c r="O212" t="s">
        <v>3171</v>
      </c>
      <c r="P212" t="s">
        <v>388</v>
      </c>
      <c r="Q212" t="s">
        <v>3172</v>
      </c>
      <c r="R212">
        <v>840</v>
      </c>
      <c r="S212">
        <v>1</v>
      </c>
      <c r="T212">
        <v>1</v>
      </c>
    </row>
    <row r="213" spans="1:20">
      <c r="A213" s="69">
        <f ca="1">Overview!$W$8</f>
        <v>44720</v>
      </c>
      <c r="B213" s="65" t="str">
        <f t="shared" si="23"/>
        <v>14:17:37</v>
      </c>
      <c r="C213" s="65" t="s">
        <v>381</v>
      </c>
      <c r="D213" s="66">
        <f t="shared" si="21"/>
        <v>1</v>
      </c>
      <c r="E213" s="111">
        <f t="shared" si="22"/>
        <v>25.25</v>
      </c>
      <c r="F213" s="113">
        <f t="shared" si="20"/>
        <v>25.25</v>
      </c>
      <c r="G213" s="67" t="s">
        <v>12</v>
      </c>
      <c r="H213" s="67" t="str">
        <f t="shared" si="19"/>
        <v>00304366589TRLO1</v>
      </c>
      <c r="J213" t="s">
        <v>385</v>
      </c>
      <c r="K213" t="s">
        <v>386</v>
      </c>
      <c r="L213">
        <v>1</v>
      </c>
      <c r="M213">
        <v>2525</v>
      </c>
      <c r="N213" t="s">
        <v>387</v>
      </c>
      <c r="O213" t="s">
        <v>3173</v>
      </c>
      <c r="P213" t="s">
        <v>388</v>
      </c>
      <c r="Q213" t="s">
        <v>3174</v>
      </c>
      <c r="R213">
        <v>840</v>
      </c>
      <c r="S213">
        <v>1</v>
      </c>
      <c r="T213">
        <v>1</v>
      </c>
    </row>
    <row r="214" spans="1:20">
      <c r="A214" s="69">
        <f ca="1">Overview!$W$8</f>
        <v>44720</v>
      </c>
      <c r="B214" s="65" t="str">
        <f t="shared" si="23"/>
        <v>14:17:37</v>
      </c>
      <c r="C214" s="65" t="s">
        <v>381</v>
      </c>
      <c r="D214" s="66">
        <f t="shared" si="21"/>
        <v>31</v>
      </c>
      <c r="E214" s="111">
        <f t="shared" si="22"/>
        <v>25.25</v>
      </c>
      <c r="F214" s="113">
        <f t="shared" si="20"/>
        <v>782.75</v>
      </c>
      <c r="G214" s="67" t="s">
        <v>12</v>
      </c>
      <c r="H214" s="67" t="str">
        <f t="shared" si="19"/>
        <v>00304366590TRLO1</v>
      </c>
      <c r="J214" t="s">
        <v>385</v>
      </c>
      <c r="K214" t="s">
        <v>386</v>
      </c>
      <c r="L214">
        <v>31</v>
      </c>
      <c r="M214">
        <v>2525</v>
      </c>
      <c r="N214" t="s">
        <v>387</v>
      </c>
      <c r="O214" t="s">
        <v>3173</v>
      </c>
      <c r="P214" t="s">
        <v>388</v>
      </c>
      <c r="Q214" t="s">
        <v>3175</v>
      </c>
      <c r="R214">
        <v>840</v>
      </c>
      <c r="S214">
        <v>1</v>
      </c>
      <c r="T214">
        <v>1</v>
      </c>
    </row>
    <row r="215" spans="1:20">
      <c r="A215" s="69">
        <f ca="1">Overview!$W$8</f>
        <v>44720</v>
      </c>
      <c r="B215" s="65" t="str">
        <f t="shared" si="23"/>
        <v>14:17:37</v>
      </c>
      <c r="C215" s="65" t="s">
        <v>381</v>
      </c>
      <c r="D215" s="66">
        <f t="shared" si="21"/>
        <v>22</v>
      </c>
      <c r="E215" s="111">
        <f t="shared" si="22"/>
        <v>25.25</v>
      </c>
      <c r="F215" s="113">
        <f t="shared" si="20"/>
        <v>555.5</v>
      </c>
      <c r="G215" s="67" t="s">
        <v>12</v>
      </c>
      <c r="H215" s="67" t="str">
        <f t="shared" si="19"/>
        <v>00304366591TRLO1</v>
      </c>
      <c r="J215" t="s">
        <v>385</v>
      </c>
      <c r="K215" t="s">
        <v>386</v>
      </c>
      <c r="L215">
        <v>22</v>
      </c>
      <c r="M215">
        <v>2525</v>
      </c>
      <c r="N215" t="s">
        <v>387</v>
      </c>
      <c r="O215" t="s">
        <v>3173</v>
      </c>
      <c r="P215" t="s">
        <v>388</v>
      </c>
      <c r="Q215" t="s">
        <v>3176</v>
      </c>
      <c r="R215">
        <v>840</v>
      </c>
      <c r="S215">
        <v>1</v>
      </c>
      <c r="T215">
        <v>1</v>
      </c>
    </row>
    <row r="216" spans="1:20">
      <c r="A216" s="69">
        <f ca="1">Overview!$W$8</f>
        <v>44720</v>
      </c>
      <c r="B216" s="65" t="str">
        <f t="shared" si="23"/>
        <v>14:18:47</v>
      </c>
      <c r="C216" s="65" t="s">
        <v>381</v>
      </c>
      <c r="D216" s="66">
        <f t="shared" si="21"/>
        <v>60</v>
      </c>
      <c r="E216" s="111">
        <f t="shared" si="22"/>
        <v>25.2</v>
      </c>
      <c r="F216" s="113">
        <f t="shared" si="20"/>
        <v>1512</v>
      </c>
      <c r="G216" s="67" t="s">
        <v>12</v>
      </c>
      <c r="H216" s="67" t="str">
        <f t="shared" si="19"/>
        <v>00304366877TRLO1</v>
      </c>
      <c r="J216" t="s">
        <v>385</v>
      </c>
      <c r="K216" t="s">
        <v>386</v>
      </c>
      <c r="L216">
        <v>60</v>
      </c>
      <c r="M216">
        <v>2520</v>
      </c>
      <c r="N216" t="s">
        <v>387</v>
      </c>
      <c r="O216" t="s">
        <v>3177</v>
      </c>
      <c r="P216" t="s">
        <v>388</v>
      </c>
      <c r="Q216" t="s">
        <v>3178</v>
      </c>
      <c r="R216">
        <v>840</v>
      </c>
      <c r="S216">
        <v>1</v>
      </c>
      <c r="T216">
        <v>1</v>
      </c>
    </row>
    <row r="217" spans="1:20">
      <c r="A217" s="69">
        <f ca="1">Overview!$W$8</f>
        <v>44720</v>
      </c>
      <c r="B217" s="65" t="str">
        <f t="shared" si="23"/>
        <v>14:18:47</v>
      </c>
      <c r="C217" s="65" t="s">
        <v>381</v>
      </c>
      <c r="D217" s="66">
        <f t="shared" si="21"/>
        <v>64</v>
      </c>
      <c r="E217" s="111">
        <f t="shared" si="22"/>
        <v>25.2</v>
      </c>
      <c r="F217" s="113">
        <f t="shared" si="20"/>
        <v>1612.8</v>
      </c>
      <c r="G217" s="67" t="s">
        <v>12</v>
      </c>
      <c r="H217" s="67" t="str">
        <f t="shared" si="19"/>
        <v>00304366878TRLO1</v>
      </c>
      <c r="J217" t="s">
        <v>385</v>
      </c>
      <c r="K217" t="s">
        <v>386</v>
      </c>
      <c r="L217">
        <v>64</v>
      </c>
      <c r="M217">
        <v>2520</v>
      </c>
      <c r="N217" t="s">
        <v>387</v>
      </c>
      <c r="O217" t="s">
        <v>3177</v>
      </c>
      <c r="P217" t="s">
        <v>388</v>
      </c>
      <c r="Q217" t="s">
        <v>3179</v>
      </c>
      <c r="R217">
        <v>840</v>
      </c>
      <c r="S217">
        <v>1</v>
      </c>
      <c r="T217">
        <v>1</v>
      </c>
    </row>
    <row r="218" spans="1:20">
      <c r="A218" s="69">
        <f ca="1">Overview!$W$8</f>
        <v>44720</v>
      </c>
      <c r="B218" s="65" t="str">
        <f t="shared" si="23"/>
        <v>14:18:47</v>
      </c>
      <c r="C218" s="65" t="s">
        <v>381</v>
      </c>
      <c r="D218" s="66">
        <f t="shared" si="21"/>
        <v>146</v>
      </c>
      <c r="E218" s="111">
        <f t="shared" si="22"/>
        <v>25.2</v>
      </c>
      <c r="F218" s="113">
        <f t="shared" si="20"/>
        <v>3679.2</v>
      </c>
      <c r="G218" s="67" t="s">
        <v>12</v>
      </c>
      <c r="H218" s="67" t="str">
        <f t="shared" si="19"/>
        <v>00304366879TRLO1</v>
      </c>
      <c r="J218" t="s">
        <v>385</v>
      </c>
      <c r="K218" t="s">
        <v>386</v>
      </c>
      <c r="L218">
        <v>146</v>
      </c>
      <c r="M218">
        <v>2520</v>
      </c>
      <c r="N218" t="s">
        <v>387</v>
      </c>
      <c r="O218" t="s">
        <v>3177</v>
      </c>
      <c r="P218" t="s">
        <v>388</v>
      </c>
      <c r="Q218" t="s">
        <v>3180</v>
      </c>
      <c r="R218">
        <v>840</v>
      </c>
      <c r="S218">
        <v>1</v>
      </c>
      <c r="T218">
        <v>1</v>
      </c>
    </row>
    <row r="219" spans="1:20">
      <c r="A219" s="69">
        <f ca="1">Overview!$W$8</f>
        <v>44720</v>
      </c>
      <c r="B219" s="65" t="str">
        <f t="shared" si="23"/>
        <v>14:18:47</v>
      </c>
      <c r="C219" s="65" t="s">
        <v>381</v>
      </c>
      <c r="D219" s="66">
        <f t="shared" si="21"/>
        <v>49</v>
      </c>
      <c r="E219" s="111">
        <f t="shared" si="22"/>
        <v>25.2</v>
      </c>
      <c r="F219" s="113">
        <f t="shared" si="20"/>
        <v>1234.8</v>
      </c>
      <c r="G219" s="67" t="s">
        <v>12</v>
      </c>
      <c r="H219" s="67" t="str">
        <f t="shared" si="19"/>
        <v>00304366880TRLO1</v>
      </c>
      <c r="J219" t="s">
        <v>385</v>
      </c>
      <c r="K219" t="s">
        <v>386</v>
      </c>
      <c r="L219">
        <v>49</v>
      </c>
      <c r="M219">
        <v>2520</v>
      </c>
      <c r="N219" t="s">
        <v>387</v>
      </c>
      <c r="O219" t="s">
        <v>3177</v>
      </c>
      <c r="P219" t="s">
        <v>388</v>
      </c>
      <c r="Q219" t="s">
        <v>3181</v>
      </c>
      <c r="R219">
        <v>840</v>
      </c>
      <c r="S219">
        <v>1</v>
      </c>
      <c r="T219">
        <v>1</v>
      </c>
    </row>
    <row r="220" spans="1:20">
      <c r="A220" s="69">
        <f ca="1">Overview!$W$8</f>
        <v>44720</v>
      </c>
      <c r="B220" s="65" t="str">
        <f t="shared" si="23"/>
        <v>14:27:08</v>
      </c>
      <c r="C220" s="65" t="s">
        <v>381</v>
      </c>
      <c r="D220" s="66">
        <f t="shared" si="21"/>
        <v>122</v>
      </c>
      <c r="E220" s="111">
        <f t="shared" si="22"/>
        <v>25.2</v>
      </c>
      <c r="F220" s="113">
        <f t="shared" si="20"/>
        <v>3074.4</v>
      </c>
      <c r="G220" s="67" t="s">
        <v>12</v>
      </c>
      <c r="H220" s="67" t="str">
        <f t="shared" si="19"/>
        <v>00304369463TRLO1</v>
      </c>
      <c r="J220" t="s">
        <v>385</v>
      </c>
      <c r="K220" t="s">
        <v>386</v>
      </c>
      <c r="L220">
        <v>122</v>
      </c>
      <c r="M220">
        <v>2520</v>
      </c>
      <c r="N220" t="s">
        <v>387</v>
      </c>
      <c r="O220" t="s">
        <v>3182</v>
      </c>
      <c r="P220" t="s">
        <v>388</v>
      </c>
      <c r="Q220" t="s">
        <v>3183</v>
      </c>
      <c r="R220">
        <v>840</v>
      </c>
      <c r="S220">
        <v>1</v>
      </c>
      <c r="T220">
        <v>1</v>
      </c>
    </row>
    <row r="221" spans="1:20">
      <c r="A221" s="69">
        <f ca="1">Overview!$W$8</f>
        <v>44720</v>
      </c>
      <c r="B221" s="65" t="str">
        <f t="shared" si="23"/>
        <v>14:27:49</v>
      </c>
      <c r="C221" s="65" t="s">
        <v>381</v>
      </c>
      <c r="D221" s="66">
        <f t="shared" si="21"/>
        <v>100</v>
      </c>
      <c r="E221" s="111">
        <f t="shared" si="22"/>
        <v>25.2</v>
      </c>
      <c r="F221" s="113">
        <f t="shared" si="20"/>
        <v>2520</v>
      </c>
      <c r="G221" s="67" t="s">
        <v>12</v>
      </c>
      <c r="H221" s="67" t="str">
        <f t="shared" si="19"/>
        <v>00304369728TRLO1</v>
      </c>
      <c r="J221" t="s">
        <v>385</v>
      </c>
      <c r="K221" t="s">
        <v>386</v>
      </c>
      <c r="L221">
        <v>100</v>
      </c>
      <c r="M221">
        <v>2520</v>
      </c>
      <c r="N221" t="s">
        <v>387</v>
      </c>
      <c r="O221" t="s">
        <v>3184</v>
      </c>
      <c r="P221" t="s">
        <v>388</v>
      </c>
      <c r="Q221" t="s">
        <v>3185</v>
      </c>
      <c r="R221">
        <v>840</v>
      </c>
      <c r="S221">
        <v>1</v>
      </c>
      <c r="T221">
        <v>1</v>
      </c>
    </row>
    <row r="222" spans="1:20">
      <c r="A222" s="69">
        <f ca="1">Overview!$W$8</f>
        <v>44720</v>
      </c>
      <c r="B222" s="65" t="str">
        <f t="shared" si="23"/>
        <v>14:29:50</v>
      </c>
      <c r="C222" s="65" t="s">
        <v>381</v>
      </c>
      <c r="D222" s="66">
        <f t="shared" si="21"/>
        <v>84</v>
      </c>
      <c r="E222" s="111">
        <f t="shared" si="22"/>
        <v>25.2</v>
      </c>
      <c r="F222" s="113">
        <f t="shared" si="20"/>
        <v>2116.7999999999997</v>
      </c>
      <c r="G222" s="67" t="s">
        <v>12</v>
      </c>
      <c r="H222" s="67" t="str">
        <f t="shared" si="19"/>
        <v>00304370994TRLO1</v>
      </c>
      <c r="J222" t="s">
        <v>385</v>
      </c>
      <c r="K222" t="s">
        <v>386</v>
      </c>
      <c r="L222">
        <v>84</v>
      </c>
      <c r="M222">
        <v>2520</v>
      </c>
      <c r="N222" t="s">
        <v>387</v>
      </c>
      <c r="O222" t="s">
        <v>3186</v>
      </c>
      <c r="P222" t="s">
        <v>388</v>
      </c>
      <c r="Q222" t="s">
        <v>3187</v>
      </c>
      <c r="R222">
        <v>840</v>
      </c>
      <c r="S222">
        <v>1</v>
      </c>
      <c r="T222">
        <v>1</v>
      </c>
    </row>
    <row r="223" spans="1:20">
      <c r="A223" s="69">
        <f ca="1">Overview!$W$8</f>
        <v>44720</v>
      </c>
      <c r="B223" s="65" t="str">
        <f t="shared" si="23"/>
        <v>14:30:32</v>
      </c>
      <c r="C223" s="65" t="s">
        <v>381</v>
      </c>
      <c r="D223" s="66">
        <f t="shared" si="21"/>
        <v>78</v>
      </c>
      <c r="E223" s="111">
        <f t="shared" si="22"/>
        <v>25.2</v>
      </c>
      <c r="F223" s="113">
        <f t="shared" si="20"/>
        <v>1965.6</v>
      </c>
      <c r="G223" s="67" t="s">
        <v>12</v>
      </c>
      <c r="H223" s="67" t="str">
        <f t="shared" si="19"/>
        <v>00304371650TRLO1</v>
      </c>
      <c r="J223" t="s">
        <v>385</v>
      </c>
      <c r="K223" t="s">
        <v>386</v>
      </c>
      <c r="L223">
        <v>78</v>
      </c>
      <c r="M223">
        <v>2520</v>
      </c>
      <c r="N223" t="s">
        <v>387</v>
      </c>
      <c r="O223" t="s">
        <v>3188</v>
      </c>
      <c r="P223" t="s">
        <v>388</v>
      </c>
      <c r="Q223" t="s">
        <v>3189</v>
      </c>
      <c r="R223">
        <v>840</v>
      </c>
      <c r="S223">
        <v>1</v>
      </c>
      <c r="T223">
        <v>1</v>
      </c>
    </row>
    <row r="224" spans="1:20">
      <c r="A224" s="69">
        <f ca="1">Overview!$W$8</f>
        <v>44720</v>
      </c>
      <c r="B224" s="65" t="str">
        <f t="shared" si="23"/>
        <v>14:30:57</v>
      </c>
      <c r="C224" s="65" t="s">
        <v>381</v>
      </c>
      <c r="D224" s="66">
        <f t="shared" si="21"/>
        <v>46</v>
      </c>
      <c r="E224" s="111">
        <f t="shared" si="22"/>
        <v>25.2</v>
      </c>
      <c r="F224" s="113">
        <f t="shared" si="20"/>
        <v>1159.2</v>
      </c>
      <c r="G224" s="67" t="s">
        <v>12</v>
      </c>
      <c r="H224" s="67" t="str">
        <f t="shared" ref="H224:H243" si="24">Q224</f>
        <v>00304371865TRLO1</v>
      </c>
      <c r="J224" t="s">
        <v>385</v>
      </c>
      <c r="K224" t="s">
        <v>386</v>
      </c>
      <c r="L224">
        <v>46</v>
      </c>
      <c r="M224">
        <v>2520</v>
      </c>
      <c r="N224" t="s">
        <v>387</v>
      </c>
      <c r="O224" t="s">
        <v>3190</v>
      </c>
      <c r="P224" t="s">
        <v>388</v>
      </c>
      <c r="Q224" t="s">
        <v>3191</v>
      </c>
      <c r="R224">
        <v>840</v>
      </c>
      <c r="S224">
        <v>1</v>
      </c>
      <c r="T224">
        <v>1</v>
      </c>
    </row>
    <row r="225" spans="1:20">
      <c r="A225" s="69">
        <f ca="1">Overview!$W$8</f>
        <v>44720</v>
      </c>
      <c r="B225" s="65" t="str">
        <f t="shared" si="23"/>
        <v>14:30:57</v>
      </c>
      <c r="C225" s="65" t="s">
        <v>381</v>
      </c>
      <c r="D225" s="66">
        <f t="shared" si="21"/>
        <v>4</v>
      </c>
      <c r="E225" s="111">
        <f t="shared" si="22"/>
        <v>25.2</v>
      </c>
      <c r="F225" s="113">
        <f t="shared" si="20"/>
        <v>100.8</v>
      </c>
      <c r="G225" s="67" t="s">
        <v>12</v>
      </c>
      <c r="H225" s="67" t="str">
        <f t="shared" si="24"/>
        <v>00304371866TRLO1</v>
      </c>
      <c r="J225" t="s">
        <v>385</v>
      </c>
      <c r="K225" t="s">
        <v>386</v>
      </c>
      <c r="L225">
        <v>4</v>
      </c>
      <c r="M225">
        <v>2520</v>
      </c>
      <c r="N225" t="s">
        <v>387</v>
      </c>
      <c r="O225" t="s">
        <v>3190</v>
      </c>
      <c r="P225" t="s">
        <v>388</v>
      </c>
      <c r="Q225" t="s">
        <v>3192</v>
      </c>
      <c r="R225">
        <v>840</v>
      </c>
      <c r="S225">
        <v>1</v>
      </c>
      <c r="T225">
        <v>1</v>
      </c>
    </row>
    <row r="226" spans="1:20">
      <c r="A226" s="69">
        <f ca="1">Overview!$W$8</f>
        <v>44720</v>
      </c>
      <c r="B226" s="65" t="str">
        <f t="shared" si="23"/>
        <v>14:31:20</v>
      </c>
      <c r="C226" s="65" t="s">
        <v>381</v>
      </c>
      <c r="D226" s="66">
        <f t="shared" si="21"/>
        <v>50</v>
      </c>
      <c r="E226" s="111">
        <f t="shared" si="22"/>
        <v>25.2</v>
      </c>
      <c r="F226" s="113">
        <f t="shared" si="20"/>
        <v>1260</v>
      </c>
      <c r="G226" s="67" t="s">
        <v>12</v>
      </c>
      <c r="H226" s="67" t="str">
        <f t="shared" si="24"/>
        <v>00304372234TRLO1</v>
      </c>
      <c r="J226" t="s">
        <v>385</v>
      </c>
      <c r="K226" t="s">
        <v>386</v>
      </c>
      <c r="L226">
        <v>50</v>
      </c>
      <c r="M226">
        <v>2520</v>
      </c>
      <c r="N226" t="s">
        <v>387</v>
      </c>
      <c r="O226" t="s">
        <v>3193</v>
      </c>
      <c r="P226" t="s">
        <v>388</v>
      </c>
      <c r="Q226" t="s">
        <v>3194</v>
      </c>
      <c r="R226">
        <v>840</v>
      </c>
      <c r="S226">
        <v>1</v>
      </c>
      <c r="T226">
        <v>1</v>
      </c>
    </row>
    <row r="227" spans="1:20">
      <c r="A227" s="69">
        <f ca="1">Overview!$W$8</f>
        <v>44720</v>
      </c>
      <c r="B227" s="65" t="str">
        <f t="shared" si="23"/>
        <v>14:31:43</v>
      </c>
      <c r="C227" s="65" t="s">
        <v>381</v>
      </c>
      <c r="D227" s="66">
        <f t="shared" si="21"/>
        <v>50</v>
      </c>
      <c r="E227" s="111">
        <f t="shared" si="22"/>
        <v>25.2</v>
      </c>
      <c r="F227" s="113">
        <f t="shared" si="20"/>
        <v>1260</v>
      </c>
      <c r="G227" s="67" t="s">
        <v>12</v>
      </c>
      <c r="H227" s="67" t="str">
        <f t="shared" si="24"/>
        <v>00304372444TRLO1</v>
      </c>
      <c r="J227" t="s">
        <v>385</v>
      </c>
      <c r="K227" t="s">
        <v>386</v>
      </c>
      <c r="L227">
        <v>50</v>
      </c>
      <c r="M227">
        <v>2520</v>
      </c>
      <c r="N227" t="s">
        <v>387</v>
      </c>
      <c r="O227" t="s">
        <v>3195</v>
      </c>
      <c r="P227" t="s">
        <v>388</v>
      </c>
      <c r="Q227" t="s">
        <v>3196</v>
      </c>
      <c r="R227">
        <v>840</v>
      </c>
      <c r="S227">
        <v>1</v>
      </c>
      <c r="T227">
        <v>1</v>
      </c>
    </row>
    <row r="228" spans="1:20">
      <c r="A228" s="69">
        <f ca="1">Overview!$W$8</f>
        <v>44720</v>
      </c>
      <c r="B228" s="65" t="str">
        <f t="shared" si="23"/>
        <v>14:32:46</v>
      </c>
      <c r="C228" s="65" t="s">
        <v>381</v>
      </c>
      <c r="D228" s="66">
        <f t="shared" si="21"/>
        <v>46</v>
      </c>
      <c r="E228" s="111">
        <f t="shared" si="22"/>
        <v>25.2</v>
      </c>
      <c r="F228" s="113">
        <f t="shared" si="20"/>
        <v>1159.2</v>
      </c>
      <c r="G228" s="67" t="s">
        <v>12</v>
      </c>
      <c r="H228" s="67" t="str">
        <f t="shared" si="24"/>
        <v>00304373183TRLO1</v>
      </c>
      <c r="J228" t="s">
        <v>385</v>
      </c>
      <c r="K228" t="s">
        <v>386</v>
      </c>
      <c r="L228">
        <v>46</v>
      </c>
      <c r="M228">
        <v>2520</v>
      </c>
      <c r="N228" t="s">
        <v>387</v>
      </c>
      <c r="O228" t="s">
        <v>3197</v>
      </c>
      <c r="P228" t="s">
        <v>388</v>
      </c>
      <c r="Q228" t="s">
        <v>3198</v>
      </c>
      <c r="R228">
        <v>840</v>
      </c>
      <c r="S228">
        <v>1</v>
      </c>
      <c r="T228">
        <v>1</v>
      </c>
    </row>
    <row r="229" spans="1:20">
      <c r="A229" s="69">
        <f ca="1">Overview!$W$8</f>
        <v>44720</v>
      </c>
      <c r="B229" s="65" t="str">
        <f t="shared" si="23"/>
        <v>14:32:46</v>
      </c>
      <c r="C229" s="65" t="s">
        <v>381</v>
      </c>
      <c r="D229" s="66">
        <f t="shared" si="21"/>
        <v>15</v>
      </c>
      <c r="E229" s="111">
        <f t="shared" si="22"/>
        <v>25.2</v>
      </c>
      <c r="F229" s="113">
        <f t="shared" si="20"/>
        <v>378</v>
      </c>
      <c r="G229" s="67" t="s">
        <v>12</v>
      </c>
      <c r="H229" s="67" t="str">
        <f t="shared" si="24"/>
        <v>00304373184TRLO1</v>
      </c>
      <c r="J229" t="s">
        <v>385</v>
      </c>
      <c r="K229" t="s">
        <v>386</v>
      </c>
      <c r="L229">
        <v>15</v>
      </c>
      <c r="M229">
        <v>2520</v>
      </c>
      <c r="N229" t="s">
        <v>387</v>
      </c>
      <c r="O229" t="s">
        <v>3197</v>
      </c>
      <c r="P229" t="s">
        <v>388</v>
      </c>
      <c r="Q229" t="s">
        <v>3199</v>
      </c>
      <c r="R229">
        <v>840</v>
      </c>
      <c r="S229">
        <v>1</v>
      </c>
      <c r="T229">
        <v>1</v>
      </c>
    </row>
    <row r="230" spans="1:20">
      <c r="A230" s="69">
        <f ca="1">Overview!$W$8</f>
        <v>44720</v>
      </c>
      <c r="B230" s="65" t="str">
        <f t="shared" si="23"/>
        <v>14:33:08</v>
      </c>
      <c r="C230" s="65" t="s">
        <v>381</v>
      </c>
      <c r="D230" s="66">
        <f t="shared" si="21"/>
        <v>61</v>
      </c>
      <c r="E230" s="111">
        <f t="shared" si="22"/>
        <v>25.2</v>
      </c>
      <c r="F230" s="113">
        <f t="shared" si="20"/>
        <v>1537.2</v>
      </c>
      <c r="G230" s="67" t="s">
        <v>12</v>
      </c>
      <c r="H230" s="67" t="str">
        <f t="shared" si="24"/>
        <v>00304373476TRLO1</v>
      </c>
      <c r="J230" t="s">
        <v>385</v>
      </c>
      <c r="K230" t="s">
        <v>386</v>
      </c>
      <c r="L230">
        <v>61</v>
      </c>
      <c r="M230">
        <v>2520</v>
      </c>
      <c r="N230" t="s">
        <v>387</v>
      </c>
      <c r="O230" t="s">
        <v>3200</v>
      </c>
      <c r="P230" t="s">
        <v>388</v>
      </c>
      <c r="Q230" t="s">
        <v>3201</v>
      </c>
      <c r="R230">
        <v>840</v>
      </c>
      <c r="S230">
        <v>1</v>
      </c>
      <c r="T230">
        <v>1</v>
      </c>
    </row>
    <row r="231" spans="1:20">
      <c r="A231" s="69">
        <f ca="1">Overview!$W$8</f>
        <v>44720</v>
      </c>
      <c r="B231" s="65" t="str">
        <f t="shared" si="23"/>
        <v>14:33:34</v>
      </c>
      <c r="C231" s="65" t="s">
        <v>381</v>
      </c>
      <c r="D231" s="66">
        <f t="shared" si="21"/>
        <v>61</v>
      </c>
      <c r="E231" s="111">
        <f t="shared" si="22"/>
        <v>25.2</v>
      </c>
      <c r="F231" s="113">
        <f t="shared" si="20"/>
        <v>1537.2</v>
      </c>
      <c r="G231" s="67" t="s">
        <v>12</v>
      </c>
      <c r="H231" s="67" t="str">
        <f t="shared" si="24"/>
        <v>00304373679TRLO1</v>
      </c>
      <c r="J231" t="s">
        <v>385</v>
      </c>
      <c r="K231" t="s">
        <v>386</v>
      </c>
      <c r="L231">
        <v>61</v>
      </c>
      <c r="M231">
        <v>2520</v>
      </c>
      <c r="N231" t="s">
        <v>387</v>
      </c>
      <c r="O231" t="s">
        <v>3202</v>
      </c>
      <c r="P231" t="s">
        <v>388</v>
      </c>
      <c r="Q231" t="s">
        <v>3203</v>
      </c>
      <c r="R231">
        <v>840</v>
      </c>
      <c r="S231">
        <v>1</v>
      </c>
      <c r="T231">
        <v>1</v>
      </c>
    </row>
    <row r="232" spans="1:20">
      <c r="A232" s="69">
        <f ca="1">Overview!$W$8</f>
        <v>44720</v>
      </c>
      <c r="B232" s="65" t="str">
        <f t="shared" si="23"/>
        <v>14:33:51</v>
      </c>
      <c r="C232" s="65" t="s">
        <v>381</v>
      </c>
      <c r="D232" s="66">
        <f t="shared" si="21"/>
        <v>59</v>
      </c>
      <c r="E232" s="111">
        <f t="shared" si="22"/>
        <v>25.2</v>
      </c>
      <c r="F232" s="113">
        <f t="shared" si="20"/>
        <v>1486.8</v>
      </c>
      <c r="G232" s="67" t="s">
        <v>12</v>
      </c>
      <c r="H232" s="67" t="str">
        <f t="shared" si="24"/>
        <v>00304373812TRLO1</v>
      </c>
      <c r="J232" t="s">
        <v>385</v>
      </c>
      <c r="K232" t="s">
        <v>386</v>
      </c>
      <c r="L232">
        <v>59</v>
      </c>
      <c r="M232">
        <v>2520</v>
      </c>
      <c r="N232" t="s">
        <v>387</v>
      </c>
      <c r="O232" t="s">
        <v>3204</v>
      </c>
      <c r="P232" t="s">
        <v>388</v>
      </c>
      <c r="Q232" t="s">
        <v>3205</v>
      </c>
      <c r="R232">
        <v>840</v>
      </c>
      <c r="S232">
        <v>1</v>
      </c>
      <c r="T232">
        <v>1</v>
      </c>
    </row>
    <row r="233" spans="1:20">
      <c r="A233" s="69">
        <f ca="1">Overview!$W$8</f>
        <v>44720</v>
      </c>
      <c r="B233" s="65" t="str">
        <f t="shared" si="23"/>
        <v>14:34:06</v>
      </c>
      <c r="C233" s="65" t="s">
        <v>381</v>
      </c>
      <c r="D233" s="66">
        <f t="shared" si="21"/>
        <v>25</v>
      </c>
      <c r="E233" s="111">
        <f t="shared" si="22"/>
        <v>25.2</v>
      </c>
      <c r="F233" s="113">
        <f t="shared" si="20"/>
        <v>630</v>
      </c>
      <c r="G233" s="67" t="s">
        <v>12</v>
      </c>
      <c r="H233" s="67" t="str">
        <f t="shared" si="24"/>
        <v>00304373903TRLO1</v>
      </c>
      <c r="J233" t="s">
        <v>385</v>
      </c>
      <c r="K233" t="s">
        <v>386</v>
      </c>
      <c r="L233">
        <v>25</v>
      </c>
      <c r="M233">
        <v>2520</v>
      </c>
      <c r="N233" t="s">
        <v>387</v>
      </c>
      <c r="O233" t="s">
        <v>3206</v>
      </c>
      <c r="P233" t="s">
        <v>388</v>
      </c>
      <c r="Q233" t="s">
        <v>3207</v>
      </c>
      <c r="R233">
        <v>840</v>
      </c>
      <c r="S233">
        <v>1</v>
      </c>
      <c r="T233">
        <v>1</v>
      </c>
    </row>
    <row r="234" spans="1:20">
      <c r="A234" s="69">
        <f ca="1">Overview!$W$8</f>
        <v>44720</v>
      </c>
      <c r="B234" s="65" t="str">
        <f t="shared" si="23"/>
        <v>14:34:06</v>
      </c>
      <c r="C234" s="65" t="s">
        <v>381</v>
      </c>
      <c r="D234" s="66">
        <f t="shared" si="21"/>
        <v>34</v>
      </c>
      <c r="E234" s="111">
        <f t="shared" si="22"/>
        <v>25.2</v>
      </c>
      <c r="F234" s="113">
        <f t="shared" ref="F234:F244" si="25">(D234*E234)</f>
        <v>856.8</v>
      </c>
      <c r="G234" s="67" t="s">
        <v>12</v>
      </c>
      <c r="H234" s="67" t="str">
        <f t="shared" si="24"/>
        <v>00304373904TRLO1</v>
      </c>
      <c r="J234" t="s">
        <v>385</v>
      </c>
      <c r="K234" t="s">
        <v>386</v>
      </c>
      <c r="L234">
        <v>34</v>
      </c>
      <c r="M234">
        <v>2520</v>
      </c>
      <c r="N234" t="s">
        <v>387</v>
      </c>
      <c r="O234" t="s">
        <v>3206</v>
      </c>
      <c r="P234" t="s">
        <v>388</v>
      </c>
      <c r="Q234" t="s">
        <v>3208</v>
      </c>
      <c r="R234">
        <v>840</v>
      </c>
      <c r="S234">
        <v>1</v>
      </c>
      <c r="T234">
        <v>1</v>
      </c>
    </row>
    <row r="235" spans="1:20">
      <c r="A235" s="69">
        <f ca="1">Overview!$W$8</f>
        <v>44720</v>
      </c>
      <c r="B235" s="65" t="str">
        <f t="shared" si="23"/>
        <v>14:34:28</v>
      </c>
      <c r="C235" s="65" t="s">
        <v>381</v>
      </c>
      <c r="D235" s="66">
        <f t="shared" si="21"/>
        <v>59</v>
      </c>
      <c r="E235" s="111">
        <f t="shared" si="22"/>
        <v>25.2</v>
      </c>
      <c r="F235" s="113">
        <f t="shared" si="25"/>
        <v>1486.8</v>
      </c>
      <c r="G235" s="67" t="s">
        <v>12</v>
      </c>
      <c r="H235" s="67" t="str">
        <f t="shared" si="24"/>
        <v>00304374124TRLO1</v>
      </c>
      <c r="J235" t="s">
        <v>385</v>
      </c>
      <c r="K235" t="s">
        <v>386</v>
      </c>
      <c r="L235">
        <v>59</v>
      </c>
      <c r="M235">
        <v>2520</v>
      </c>
      <c r="N235" t="s">
        <v>387</v>
      </c>
      <c r="O235" t="s">
        <v>3209</v>
      </c>
      <c r="P235" t="s">
        <v>388</v>
      </c>
      <c r="Q235" t="s">
        <v>3210</v>
      </c>
      <c r="R235">
        <v>840</v>
      </c>
      <c r="S235">
        <v>1</v>
      </c>
      <c r="T235">
        <v>1</v>
      </c>
    </row>
    <row r="236" spans="1:20">
      <c r="A236" s="69">
        <f ca="1">Overview!$W$8</f>
        <v>44720</v>
      </c>
      <c r="B236" s="65" t="str">
        <f t="shared" si="23"/>
        <v>14:34:54</v>
      </c>
      <c r="C236" s="65" t="s">
        <v>381</v>
      </c>
      <c r="D236" s="66">
        <f t="shared" si="21"/>
        <v>59</v>
      </c>
      <c r="E236" s="111">
        <f t="shared" si="22"/>
        <v>25.2</v>
      </c>
      <c r="F236" s="113">
        <f t="shared" si="25"/>
        <v>1486.8</v>
      </c>
      <c r="G236" s="67" t="s">
        <v>12</v>
      </c>
      <c r="H236" s="67" t="str">
        <f t="shared" si="24"/>
        <v>00304374502TRLO1</v>
      </c>
      <c r="J236" t="s">
        <v>385</v>
      </c>
      <c r="K236" t="s">
        <v>386</v>
      </c>
      <c r="L236">
        <v>59</v>
      </c>
      <c r="M236">
        <v>2520</v>
      </c>
      <c r="N236" t="s">
        <v>387</v>
      </c>
      <c r="O236" t="s">
        <v>3211</v>
      </c>
      <c r="P236" t="s">
        <v>388</v>
      </c>
      <c r="Q236" t="s">
        <v>3212</v>
      </c>
      <c r="R236">
        <v>840</v>
      </c>
      <c r="S236">
        <v>1</v>
      </c>
      <c r="T236">
        <v>1</v>
      </c>
    </row>
    <row r="237" spans="1:20">
      <c r="A237" s="69">
        <f ca="1">Overview!$W$8</f>
        <v>44720</v>
      </c>
      <c r="B237" s="65" t="str">
        <f t="shared" si="23"/>
        <v>14:35:15</v>
      </c>
      <c r="C237" s="65" t="s">
        <v>381</v>
      </c>
      <c r="D237" s="66">
        <f t="shared" si="21"/>
        <v>59</v>
      </c>
      <c r="E237" s="111">
        <f t="shared" si="22"/>
        <v>25.2</v>
      </c>
      <c r="F237" s="113">
        <f t="shared" si="25"/>
        <v>1486.8</v>
      </c>
      <c r="G237" s="67" t="s">
        <v>12</v>
      </c>
      <c r="H237" s="67" t="str">
        <f t="shared" si="24"/>
        <v>00304374800TRLO1</v>
      </c>
      <c r="J237" t="s">
        <v>385</v>
      </c>
      <c r="K237" t="s">
        <v>386</v>
      </c>
      <c r="L237">
        <v>59</v>
      </c>
      <c r="M237">
        <v>2520</v>
      </c>
      <c r="N237" t="s">
        <v>387</v>
      </c>
      <c r="O237" t="s">
        <v>3213</v>
      </c>
      <c r="P237" t="s">
        <v>388</v>
      </c>
      <c r="Q237" t="s">
        <v>3214</v>
      </c>
      <c r="R237">
        <v>840</v>
      </c>
      <c r="S237">
        <v>1</v>
      </c>
      <c r="T237">
        <v>1</v>
      </c>
    </row>
    <row r="238" spans="1:20">
      <c r="A238" s="69">
        <f ca="1">Overview!$W$8</f>
        <v>44720</v>
      </c>
      <c r="B238" s="65" t="str">
        <f t="shared" si="23"/>
        <v>14:35:33</v>
      </c>
      <c r="C238" s="65" t="s">
        <v>381</v>
      </c>
      <c r="D238" s="66">
        <f t="shared" si="21"/>
        <v>59</v>
      </c>
      <c r="E238" s="111">
        <f t="shared" si="22"/>
        <v>25.2</v>
      </c>
      <c r="F238" s="113">
        <f t="shared" si="25"/>
        <v>1486.8</v>
      </c>
      <c r="G238" s="67" t="s">
        <v>12</v>
      </c>
      <c r="H238" s="67" t="str">
        <f t="shared" si="24"/>
        <v>00304375052TRLO1</v>
      </c>
      <c r="J238" t="s">
        <v>385</v>
      </c>
      <c r="K238" t="s">
        <v>386</v>
      </c>
      <c r="L238">
        <v>59</v>
      </c>
      <c r="M238">
        <v>2520</v>
      </c>
      <c r="N238" t="s">
        <v>387</v>
      </c>
      <c r="O238" t="s">
        <v>3215</v>
      </c>
      <c r="P238" t="s">
        <v>388</v>
      </c>
      <c r="Q238" t="s">
        <v>3216</v>
      </c>
      <c r="R238">
        <v>840</v>
      </c>
      <c r="S238">
        <v>1</v>
      </c>
      <c r="T238">
        <v>1</v>
      </c>
    </row>
    <row r="239" spans="1:20">
      <c r="A239" s="69">
        <f ca="1">Overview!$W$8</f>
        <v>44720</v>
      </c>
      <c r="B239" s="65" t="str">
        <f t="shared" si="23"/>
        <v>14:35:51</v>
      </c>
      <c r="C239" s="65" t="s">
        <v>381</v>
      </c>
      <c r="D239" s="66">
        <f t="shared" si="21"/>
        <v>60</v>
      </c>
      <c r="E239" s="111">
        <f t="shared" si="22"/>
        <v>25.2</v>
      </c>
      <c r="F239" s="113">
        <f t="shared" si="25"/>
        <v>1512</v>
      </c>
      <c r="G239" s="67" t="s">
        <v>12</v>
      </c>
      <c r="H239" s="67" t="str">
        <f t="shared" si="24"/>
        <v>00304375298TRLO1</v>
      </c>
      <c r="J239" t="s">
        <v>385</v>
      </c>
      <c r="K239" t="s">
        <v>386</v>
      </c>
      <c r="L239">
        <v>60</v>
      </c>
      <c r="M239">
        <v>2520</v>
      </c>
      <c r="N239" t="s">
        <v>387</v>
      </c>
      <c r="O239" t="s">
        <v>3217</v>
      </c>
      <c r="P239" t="s">
        <v>388</v>
      </c>
      <c r="Q239" t="s">
        <v>3218</v>
      </c>
      <c r="R239">
        <v>840</v>
      </c>
      <c r="S239">
        <v>1</v>
      </c>
      <c r="T239">
        <v>1</v>
      </c>
    </row>
    <row r="240" spans="1:20">
      <c r="A240" s="69">
        <f ca="1">Overview!$W$8</f>
        <v>44720</v>
      </c>
      <c r="B240" s="65" t="str">
        <f t="shared" si="23"/>
        <v>14:36:13</v>
      </c>
      <c r="C240" s="65" t="s">
        <v>381</v>
      </c>
      <c r="D240" s="66">
        <f t="shared" si="21"/>
        <v>60</v>
      </c>
      <c r="E240" s="111">
        <f t="shared" si="22"/>
        <v>25.2</v>
      </c>
      <c r="F240" s="113">
        <f t="shared" si="25"/>
        <v>1512</v>
      </c>
      <c r="G240" s="67" t="s">
        <v>12</v>
      </c>
      <c r="H240" s="67" t="str">
        <f t="shared" si="24"/>
        <v>00304375866TRLO1</v>
      </c>
      <c r="J240" t="s">
        <v>385</v>
      </c>
      <c r="K240" t="s">
        <v>386</v>
      </c>
      <c r="L240">
        <v>60</v>
      </c>
      <c r="M240">
        <v>2520</v>
      </c>
      <c r="N240" t="s">
        <v>387</v>
      </c>
      <c r="O240" t="s">
        <v>3219</v>
      </c>
      <c r="P240" t="s">
        <v>388</v>
      </c>
      <c r="Q240" t="s">
        <v>3220</v>
      </c>
      <c r="R240">
        <v>840</v>
      </c>
      <c r="S240">
        <v>1</v>
      </c>
      <c r="T240">
        <v>1</v>
      </c>
    </row>
    <row r="241" spans="1:20">
      <c r="A241" s="69">
        <f ca="1">Overview!$W$8</f>
        <v>44720</v>
      </c>
      <c r="B241" s="65" t="str">
        <f t="shared" si="23"/>
        <v>14:36:39</v>
      </c>
      <c r="C241" s="65" t="s">
        <v>381</v>
      </c>
      <c r="D241" s="66">
        <f t="shared" si="21"/>
        <v>60</v>
      </c>
      <c r="E241" s="111">
        <f t="shared" si="22"/>
        <v>25.2</v>
      </c>
      <c r="F241" s="113">
        <f t="shared" si="25"/>
        <v>1512</v>
      </c>
      <c r="G241" s="67" t="s">
        <v>12</v>
      </c>
      <c r="H241" s="67" t="str">
        <f t="shared" si="24"/>
        <v>00304376207TRLO1</v>
      </c>
      <c r="J241" t="s">
        <v>385</v>
      </c>
      <c r="K241" t="s">
        <v>386</v>
      </c>
      <c r="L241">
        <v>60</v>
      </c>
      <c r="M241">
        <v>2520</v>
      </c>
      <c r="N241" t="s">
        <v>387</v>
      </c>
      <c r="O241" t="s">
        <v>3221</v>
      </c>
      <c r="P241" t="s">
        <v>388</v>
      </c>
      <c r="Q241" t="s">
        <v>3222</v>
      </c>
      <c r="R241">
        <v>840</v>
      </c>
      <c r="S241">
        <v>1</v>
      </c>
      <c r="T241">
        <v>1</v>
      </c>
    </row>
    <row r="242" spans="1:20">
      <c r="A242" s="69">
        <f ca="1">Overview!$W$8</f>
        <v>44720</v>
      </c>
      <c r="B242" s="65" t="str">
        <f t="shared" si="23"/>
        <v>14:36:57</v>
      </c>
      <c r="C242" s="65" t="s">
        <v>381</v>
      </c>
      <c r="D242" s="66">
        <f t="shared" si="21"/>
        <v>14</v>
      </c>
      <c r="E242" s="111">
        <f t="shared" si="22"/>
        <v>25.2</v>
      </c>
      <c r="F242" s="113">
        <f t="shared" si="25"/>
        <v>352.8</v>
      </c>
      <c r="G242" s="67" t="s">
        <v>12</v>
      </c>
      <c r="H242" s="67" t="str">
        <f t="shared" si="24"/>
        <v>00304376330TRLO1</v>
      </c>
      <c r="J242" t="s">
        <v>385</v>
      </c>
      <c r="K242" t="s">
        <v>386</v>
      </c>
      <c r="L242">
        <v>14</v>
      </c>
      <c r="M242">
        <v>2520</v>
      </c>
      <c r="N242" t="s">
        <v>387</v>
      </c>
      <c r="O242" t="s">
        <v>3223</v>
      </c>
      <c r="P242" t="s">
        <v>388</v>
      </c>
      <c r="Q242" t="s">
        <v>3224</v>
      </c>
      <c r="R242">
        <v>840</v>
      </c>
      <c r="S242">
        <v>1</v>
      </c>
      <c r="T242">
        <v>1</v>
      </c>
    </row>
    <row r="243" spans="1:20">
      <c r="A243" s="69">
        <f ca="1">Overview!$W$8</f>
        <v>44720</v>
      </c>
      <c r="B243" s="65" t="str">
        <f t="shared" si="23"/>
        <v>14:36:57</v>
      </c>
      <c r="C243" s="65" t="s">
        <v>381</v>
      </c>
      <c r="D243" s="66">
        <f t="shared" si="21"/>
        <v>46</v>
      </c>
      <c r="E243" s="111">
        <f t="shared" si="22"/>
        <v>25.2</v>
      </c>
      <c r="F243" s="113">
        <f>(D243*E243)</f>
        <v>1159.2</v>
      </c>
      <c r="G243" s="67" t="s">
        <v>12</v>
      </c>
      <c r="H243" s="67" t="str">
        <f t="shared" si="24"/>
        <v>00304376331TRLO1</v>
      </c>
      <c r="J243" t="s">
        <v>385</v>
      </c>
      <c r="K243" t="s">
        <v>386</v>
      </c>
      <c r="L243">
        <v>46</v>
      </c>
      <c r="M243">
        <v>2520</v>
      </c>
      <c r="N243" t="s">
        <v>387</v>
      </c>
      <c r="O243" t="s">
        <v>3223</v>
      </c>
      <c r="P243" t="s">
        <v>388</v>
      </c>
      <c r="Q243" t="s">
        <v>3225</v>
      </c>
      <c r="R243">
        <v>840</v>
      </c>
      <c r="S243">
        <v>1</v>
      </c>
      <c r="T243">
        <v>1</v>
      </c>
    </row>
    <row r="244" spans="1:20">
      <c r="A244" s="69">
        <f ca="1">Overview!$W$8</f>
        <v>44720</v>
      </c>
      <c r="B244" s="65" t="str">
        <f t="shared" si="23"/>
        <v>14:37:22</v>
      </c>
      <c r="C244" s="65" t="s">
        <v>381</v>
      </c>
      <c r="D244" s="66">
        <f t="shared" si="21"/>
        <v>60</v>
      </c>
      <c r="E244" s="111">
        <f t="shared" si="22"/>
        <v>25.2</v>
      </c>
      <c r="F244" s="113">
        <f t="shared" si="25"/>
        <v>1512</v>
      </c>
      <c r="G244" s="67" t="s">
        <v>12</v>
      </c>
      <c r="H244" s="67" t="str">
        <f>Q244</f>
        <v>00304376655TRLO1</v>
      </c>
      <c r="J244" t="s">
        <v>385</v>
      </c>
      <c r="K244" t="s">
        <v>386</v>
      </c>
      <c r="L244">
        <v>60</v>
      </c>
      <c r="M244">
        <v>2520</v>
      </c>
      <c r="N244" t="s">
        <v>387</v>
      </c>
      <c r="O244" t="s">
        <v>3226</v>
      </c>
      <c r="P244" t="s">
        <v>388</v>
      </c>
      <c r="Q244" t="s">
        <v>3227</v>
      </c>
      <c r="R244">
        <v>840</v>
      </c>
      <c r="S244">
        <v>1</v>
      </c>
      <c r="T244">
        <v>1</v>
      </c>
    </row>
    <row r="245" spans="1:20">
      <c r="A245" s="69">
        <f ca="1">Overview!$W$8</f>
        <v>44720</v>
      </c>
      <c r="B245" s="65" t="str">
        <f t="shared" si="23"/>
        <v>14:37:44</v>
      </c>
      <c r="C245" s="65" t="s">
        <v>381</v>
      </c>
      <c r="D245" s="66">
        <f t="shared" ref="D245:D251" si="26">L245</f>
        <v>44</v>
      </c>
      <c r="E245" s="111">
        <f t="shared" ref="E245:E251" si="27">M245/100</f>
        <v>25.2</v>
      </c>
      <c r="F245" s="113">
        <f t="shared" ref="F245:F251" si="28">(D245*E245)</f>
        <v>1108.8</v>
      </c>
      <c r="G245" s="67" t="s">
        <v>12</v>
      </c>
      <c r="H245" s="67" t="str">
        <f t="shared" ref="H245:H251" si="29">Q245</f>
        <v>00304376951TRLO1</v>
      </c>
      <c r="J245" t="s">
        <v>385</v>
      </c>
      <c r="K245" t="s">
        <v>386</v>
      </c>
      <c r="L245">
        <v>44</v>
      </c>
      <c r="M245">
        <v>2520</v>
      </c>
      <c r="N245" t="s">
        <v>387</v>
      </c>
      <c r="O245" t="s">
        <v>3228</v>
      </c>
      <c r="P245" t="s">
        <v>388</v>
      </c>
      <c r="Q245" t="s">
        <v>3229</v>
      </c>
      <c r="R245">
        <v>840</v>
      </c>
      <c r="S245">
        <v>1</v>
      </c>
      <c r="T245">
        <v>1</v>
      </c>
    </row>
    <row r="246" spans="1:20">
      <c r="A246" s="69">
        <f ca="1">Overview!$W$8</f>
        <v>44720</v>
      </c>
      <c r="B246" s="65" t="str">
        <f t="shared" si="23"/>
        <v>14:37:44</v>
      </c>
      <c r="C246" s="65" t="s">
        <v>381</v>
      </c>
      <c r="D246" s="66">
        <f t="shared" si="26"/>
        <v>16</v>
      </c>
      <c r="E246" s="111">
        <f t="shared" si="27"/>
        <v>25.2</v>
      </c>
      <c r="F246" s="113">
        <f t="shared" si="28"/>
        <v>403.2</v>
      </c>
      <c r="G246" s="67" t="s">
        <v>12</v>
      </c>
      <c r="H246" s="67" t="str">
        <f t="shared" si="29"/>
        <v>00304376952TRLO1</v>
      </c>
      <c r="J246" t="s">
        <v>385</v>
      </c>
      <c r="K246" t="s">
        <v>386</v>
      </c>
      <c r="L246">
        <v>16</v>
      </c>
      <c r="M246">
        <v>2520</v>
      </c>
      <c r="N246" t="s">
        <v>387</v>
      </c>
      <c r="O246" t="s">
        <v>3228</v>
      </c>
      <c r="P246" t="s">
        <v>388</v>
      </c>
      <c r="Q246" t="s">
        <v>3230</v>
      </c>
      <c r="R246">
        <v>840</v>
      </c>
      <c r="S246">
        <v>1</v>
      </c>
      <c r="T246">
        <v>1</v>
      </c>
    </row>
    <row r="247" spans="1:20">
      <c r="A247" s="69">
        <f ca="1">Overview!$W$8</f>
        <v>44720</v>
      </c>
      <c r="B247" s="65" t="str">
        <f t="shared" si="23"/>
        <v>14:38:04</v>
      </c>
      <c r="C247" s="65" t="s">
        <v>381</v>
      </c>
      <c r="D247" s="66">
        <f t="shared" si="26"/>
        <v>64</v>
      </c>
      <c r="E247" s="111">
        <f t="shared" si="27"/>
        <v>25.2</v>
      </c>
      <c r="F247" s="113">
        <f t="shared" si="28"/>
        <v>1612.8</v>
      </c>
      <c r="G247" s="67" t="s">
        <v>12</v>
      </c>
      <c r="H247" s="67" t="str">
        <f t="shared" si="29"/>
        <v>00304377259TRLO1</v>
      </c>
      <c r="J247" t="s">
        <v>385</v>
      </c>
      <c r="K247" t="s">
        <v>386</v>
      </c>
      <c r="L247">
        <v>64</v>
      </c>
      <c r="M247">
        <v>2520</v>
      </c>
      <c r="N247" t="s">
        <v>387</v>
      </c>
      <c r="O247" t="s">
        <v>3231</v>
      </c>
      <c r="P247" t="s">
        <v>388</v>
      </c>
      <c r="Q247" t="s">
        <v>3232</v>
      </c>
      <c r="R247">
        <v>840</v>
      </c>
      <c r="S247">
        <v>1</v>
      </c>
      <c r="T247">
        <v>1</v>
      </c>
    </row>
    <row r="248" spans="1:20">
      <c r="A248" s="69">
        <f ca="1">Overview!$W$8</f>
        <v>44720</v>
      </c>
      <c r="B248" s="65" t="str">
        <f t="shared" si="23"/>
        <v>14:38:30</v>
      </c>
      <c r="C248" s="65" t="s">
        <v>381</v>
      </c>
      <c r="D248" s="66">
        <f t="shared" si="26"/>
        <v>24</v>
      </c>
      <c r="E248" s="111">
        <f t="shared" si="27"/>
        <v>25.2</v>
      </c>
      <c r="F248" s="113">
        <f t="shared" si="28"/>
        <v>604.79999999999995</v>
      </c>
      <c r="G248" s="67" t="s">
        <v>12</v>
      </c>
      <c r="H248" s="67" t="str">
        <f t="shared" si="29"/>
        <v>00304377611TRLO1</v>
      </c>
      <c r="J248" t="s">
        <v>385</v>
      </c>
      <c r="K248" t="s">
        <v>386</v>
      </c>
      <c r="L248">
        <v>24</v>
      </c>
      <c r="M248">
        <v>2520</v>
      </c>
      <c r="N248" t="s">
        <v>387</v>
      </c>
      <c r="O248" t="s">
        <v>3233</v>
      </c>
      <c r="P248" t="s">
        <v>388</v>
      </c>
      <c r="Q248" t="s">
        <v>3234</v>
      </c>
      <c r="R248">
        <v>840</v>
      </c>
      <c r="S248">
        <v>1</v>
      </c>
      <c r="T248">
        <v>1</v>
      </c>
    </row>
    <row r="249" spans="1:20">
      <c r="A249" s="69">
        <f ca="1">Overview!$W$8</f>
        <v>44720</v>
      </c>
      <c r="B249" s="65" t="str">
        <f t="shared" si="23"/>
        <v>14:38:30</v>
      </c>
      <c r="C249" s="65" t="s">
        <v>381</v>
      </c>
      <c r="D249" s="66">
        <f t="shared" si="26"/>
        <v>40</v>
      </c>
      <c r="E249" s="111">
        <f t="shared" si="27"/>
        <v>25.2</v>
      </c>
      <c r="F249" s="113">
        <f t="shared" si="28"/>
        <v>1008</v>
      </c>
      <c r="G249" s="67" t="s">
        <v>12</v>
      </c>
      <c r="H249" s="67" t="str">
        <f t="shared" si="29"/>
        <v>00304377612TRLO1</v>
      </c>
      <c r="J249" t="s">
        <v>385</v>
      </c>
      <c r="K249" t="s">
        <v>386</v>
      </c>
      <c r="L249">
        <v>40</v>
      </c>
      <c r="M249">
        <v>2520</v>
      </c>
      <c r="N249" t="s">
        <v>387</v>
      </c>
      <c r="O249" t="s">
        <v>3233</v>
      </c>
      <c r="P249" t="s">
        <v>388</v>
      </c>
      <c r="Q249" t="s">
        <v>3235</v>
      </c>
      <c r="R249">
        <v>840</v>
      </c>
      <c r="S249">
        <v>1</v>
      </c>
      <c r="T249">
        <v>1</v>
      </c>
    </row>
    <row r="250" spans="1:20">
      <c r="A250" s="69">
        <f ca="1">Overview!$W$8</f>
        <v>44720</v>
      </c>
      <c r="B250" s="65" t="str">
        <f t="shared" si="23"/>
        <v>14:38:52</v>
      </c>
      <c r="C250" s="65" t="s">
        <v>381</v>
      </c>
      <c r="D250" s="66">
        <f t="shared" si="26"/>
        <v>64</v>
      </c>
      <c r="E250" s="111">
        <f t="shared" si="27"/>
        <v>25.2</v>
      </c>
      <c r="F250" s="113">
        <f t="shared" si="28"/>
        <v>1612.8</v>
      </c>
      <c r="G250" s="67" t="s">
        <v>12</v>
      </c>
      <c r="H250" s="67" t="str">
        <f t="shared" si="29"/>
        <v>00304377899TRLO1</v>
      </c>
      <c r="J250" t="s">
        <v>385</v>
      </c>
      <c r="K250" t="s">
        <v>386</v>
      </c>
      <c r="L250">
        <v>64</v>
      </c>
      <c r="M250">
        <v>2520</v>
      </c>
      <c r="N250" t="s">
        <v>387</v>
      </c>
      <c r="O250" t="s">
        <v>3236</v>
      </c>
      <c r="P250" t="s">
        <v>388</v>
      </c>
      <c r="Q250" t="s">
        <v>3237</v>
      </c>
      <c r="R250">
        <v>840</v>
      </c>
      <c r="S250">
        <v>1</v>
      </c>
      <c r="T250">
        <v>1</v>
      </c>
    </row>
    <row r="251" spans="1:20">
      <c r="A251" s="69">
        <f ca="1">Overview!$W$8</f>
        <v>44720</v>
      </c>
      <c r="B251" s="65" t="str">
        <f t="shared" si="23"/>
        <v>14:39:18</v>
      </c>
      <c r="C251" s="65" t="s">
        <v>381</v>
      </c>
      <c r="D251" s="66">
        <f t="shared" si="26"/>
        <v>31</v>
      </c>
      <c r="E251" s="111">
        <f t="shared" si="27"/>
        <v>25.2</v>
      </c>
      <c r="F251" s="113">
        <f t="shared" si="28"/>
        <v>781.19999999999993</v>
      </c>
      <c r="G251" s="67" t="s">
        <v>12</v>
      </c>
      <c r="H251" s="67" t="str">
        <f t="shared" si="29"/>
        <v>00304378248TRLO1</v>
      </c>
      <c r="J251" t="s">
        <v>385</v>
      </c>
      <c r="K251" t="s">
        <v>386</v>
      </c>
      <c r="L251">
        <v>31</v>
      </c>
      <c r="M251">
        <v>2520</v>
      </c>
      <c r="N251" t="s">
        <v>387</v>
      </c>
      <c r="O251" t="s">
        <v>3238</v>
      </c>
      <c r="P251" t="s">
        <v>388</v>
      </c>
      <c r="Q251" t="s">
        <v>3239</v>
      </c>
      <c r="R251">
        <v>840</v>
      </c>
      <c r="S251">
        <v>1</v>
      </c>
      <c r="T251">
        <v>1</v>
      </c>
    </row>
    <row r="252" spans="1:20">
      <c r="A252" s="69">
        <f ca="1">Overview!$W$8</f>
        <v>44720</v>
      </c>
      <c r="B252" s="65" t="str">
        <f t="shared" si="23"/>
        <v>14:39:18</v>
      </c>
      <c r="C252" s="65" t="s">
        <v>381</v>
      </c>
      <c r="D252" s="66">
        <f t="shared" ref="D252:D258" si="30">L252</f>
        <v>33</v>
      </c>
      <c r="E252" s="111">
        <f t="shared" ref="E252:E258" si="31">M252/100</f>
        <v>25.2</v>
      </c>
      <c r="F252" s="113">
        <f t="shared" ref="F252:F258" si="32">(D252*E252)</f>
        <v>831.6</v>
      </c>
      <c r="G252" s="67" t="s">
        <v>12</v>
      </c>
      <c r="H252" s="67" t="str">
        <f t="shared" ref="H252:H258" si="33">Q252</f>
        <v>00304378249TRLO1</v>
      </c>
      <c r="J252" t="s">
        <v>385</v>
      </c>
      <c r="K252" t="s">
        <v>386</v>
      </c>
      <c r="L252">
        <v>33</v>
      </c>
      <c r="M252">
        <v>2520</v>
      </c>
      <c r="N252" t="s">
        <v>387</v>
      </c>
      <c r="O252" t="s">
        <v>3238</v>
      </c>
      <c r="P252" t="s">
        <v>388</v>
      </c>
      <c r="Q252" t="s">
        <v>3240</v>
      </c>
      <c r="R252">
        <v>840</v>
      </c>
      <c r="S252">
        <v>1</v>
      </c>
      <c r="T252">
        <v>1</v>
      </c>
    </row>
    <row r="253" spans="1:20">
      <c r="A253" s="69">
        <f ca="1">Overview!$W$8</f>
        <v>44720</v>
      </c>
      <c r="B253" s="65" t="str">
        <f t="shared" si="23"/>
        <v>14:39:42</v>
      </c>
      <c r="C253" s="65" t="s">
        <v>381</v>
      </c>
      <c r="D253" s="66">
        <f t="shared" si="30"/>
        <v>40</v>
      </c>
      <c r="E253" s="111">
        <f t="shared" si="31"/>
        <v>25.2</v>
      </c>
      <c r="F253" s="113">
        <f t="shared" si="32"/>
        <v>1008</v>
      </c>
      <c r="G253" s="67" t="s">
        <v>12</v>
      </c>
      <c r="H253" s="67" t="str">
        <f t="shared" si="33"/>
        <v>00304378482TRLO1</v>
      </c>
      <c r="J253" t="s">
        <v>385</v>
      </c>
      <c r="K253" t="s">
        <v>386</v>
      </c>
      <c r="L253">
        <v>40</v>
      </c>
      <c r="M253">
        <v>2520</v>
      </c>
      <c r="N253" t="s">
        <v>387</v>
      </c>
      <c r="O253" t="s">
        <v>3241</v>
      </c>
      <c r="P253" t="s">
        <v>388</v>
      </c>
      <c r="Q253" t="s">
        <v>3242</v>
      </c>
      <c r="R253">
        <v>840</v>
      </c>
      <c r="S253">
        <v>1</v>
      </c>
      <c r="T253">
        <v>1</v>
      </c>
    </row>
    <row r="254" spans="1:20">
      <c r="A254" s="69">
        <f ca="1">Overview!$W$8</f>
        <v>44720</v>
      </c>
      <c r="B254" s="65" t="str">
        <f t="shared" si="23"/>
        <v>14:39:42</v>
      </c>
      <c r="C254" s="65" t="s">
        <v>381</v>
      </c>
      <c r="D254" s="66">
        <f t="shared" si="30"/>
        <v>24</v>
      </c>
      <c r="E254" s="111">
        <f t="shared" si="31"/>
        <v>25.2</v>
      </c>
      <c r="F254" s="113">
        <f t="shared" si="32"/>
        <v>604.79999999999995</v>
      </c>
      <c r="G254" s="67" t="s">
        <v>12</v>
      </c>
      <c r="H254" s="67" t="str">
        <f t="shared" si="33"/>
        <v>00304378483TRLO1</v>
      </c>
      <c r="J254" t="s">
        <v>385</v>
      </c>
      <c r="K254" t="s">
        <v>386</v>
      </c>
      <c r="L254">
        <v>24</v>
      </c>
      <c r="M254">
        <v>2520</v>
      </c>
      <c r="N254" t="s">
        <v>387</v>
      </c>
      <c r="O254" t="s">
        <v>3241</v>
      </c>
      <c r="P254" t="s">
        <v>388</v>
      </c>
      <c r="Q254" t="s">
        <v>3243</v>
      </c>
      <c r="R254">
        <v>840</v>
      </c>
      <c r="S254">
        <v>1</v>
      </c>
      <c r="T254">
        <v>1</v>
      </c>
    </row>
    <row r="255" spans="1:20">
      <c r="A255" s="69">
        <f ca="1">Overview!$W$8</f>
        <v>44720</v>
      </c>
      <c r="B255" s="65" t="str">
        <f t="shared" si="23"/>
        <v>14:39:54</v>
      </c>
      <c r="C255" s="65" t="s">
        <v>381</v>
      </c>
      <c r="D255" s="66">
        <f t="shared" si="30"/>
        <v>16</v>
      </c>
      <c r="E255" s="111">
        <f t="shared" si="31"/>
        <v>25.2</v>
      </c>
      <c r="F255" s="113">
        <f t="shared" si="32"/>
        <v>403.2</v>
      </c>
      <c r="G255" s="67" t="s">
        <v>12</v>
      </c>
      <c r="H255" s="67" t="str">
        <f t="shared" si="33"/>
        <v>00304378583TRLO1</v>
      </c>
      <c r="J255" t="s">
        <v>385</v>
      </c>
      <c r="K255" t="s">
        <v>386</v>
      </c>
      <c r="L255">
        <v>16</v>
      </c>
      <c r="M255">
        <v>2520</v>
      </c>
      <c r="N255" t="s">
        <v>387</v>
      </c>
      <c r="O255" t="s">
        <v>3244</v>
      </c>
      <c r="P255" t="s">
        <v>388</v>
      </c>
      <c r="Q255" t="s">
        <v>3245</v>
      </c>
      <c r="R255">
        <v>840</v>
      </c>
      <c r="S255">
        <v>1</v>
      </c>
      <c r="T255">
        <v>1</v>
      </c>
    </row>
    <row r="256" spans="1:20">
      <c r="A256" s="69">
        <f ca="1">Overview!$W$8</f>
        <v>44720</v>
      </c>
      <c r="B256" s="65" t="str">
        <f t="shared" si="23"/>
        <v>14:39:54</v>
      </c>
      <c r="C256" s="65" t="s">
        <v>381</v>
      </c>
      <c r="D256" s="66">
        <f t="shared" si="30"/>
        <v>33</v>
      </c>
      <c r="E256" s="111">
        <f t="shared" si="31"/>
        <v>25.2</v>
      </c>
      <c r="F256" s="113">
        <f t="shared" si="32"/>
        <v>831.6</v>
      </c>
      <c r="G256" s="67" t="s">
        <v>12</v>
      </c>
      <c r="H256" s="67" t="str">
        <f t="shared" si="33"/>
        <v>00304378584TRLO1</v>
      </c>
      <c r="J256" t="s">
        <v>385</v>
      </c>
      <c r="K256" t="s">
        <v>386</v>
      </c>
      <c r="L256">
        <v>33</v>
      </c>
      <c r="M256">
        <v>2520</v>
      </c>
      <c r="N256" t="s">
        <v>387</v>
      </c>
      <c r="O256" t="s">
        <v>3244</v>
      </c>
      <c r="P256" t="s">
        <v>388</v>
      </c>
      <c r="Q256" t="s">
        <v>3246</v>
      </c>
      <c r="R256">
        <v>840</v>
      </c>
      <c r="S256">
        <v>1</v>
      </c>
      <c r="T256">
        <v>1</v>
      </c>
    </row>
    <row r="257" spans="1:20">
      <c r="A257" s="69">
        <f ca="1">Overview!$W$8</f>
        <v>44720</v>
      </c>
      <c r="B257" s="65" t="str">
        <f t="shared" si="23"/>
        <v>14:39:54</v>
      </c>
      <c r="C257" s="65" t="s">
        <v>381</v>
      </c>
      <c r="D257" s="66">
        <f t="shared" si="30"/>
        <v>9</v>
      </c>
      <c r="E257" s="111">
        <f t="shared" si="31"/>
        <v>25.2</v>
      </c>
      <c r="F257" s="113">
        <f t="shared" si="32"/>
        <v>226.79999999999998</v>
      </c>
      <c r="G257" s="67" t="s">
        <v>12</v>
      </c>
      <c r="H257" s="67" t="str">
        <f t="shared" si="33"/>
        <v>00304378585TRLO1</v>
      </c>
      <c r="J257" t="s">
        <v>385</v>
      </c>
      <c r="K257" t="s">
        <v>386</v>
      </c>
      <c r="L257">
        <v>9</v>
      </c>
      <c r="M257">
        <v>2520</v>
      </c>
      <c r="N257" t="s">
        <v>387</v>
      </c>
      <c r="O257" t="s">
        <v>3244</v>
      </c>
      <c r="P257" t="s">
        <v>388</v>
      </c>
      <c r="Q257" t="s">
        <v>3247</v>
      </c>
      <c r="R257">
        <v>840</v>
      </c>
      <c r="S257">
        <v>1</v>
      </c>
      <c r="T257">
        <v>1</v>
      </c>
    </row>
    <row r="258" spans="1:20">
      <c r="A258" s="69">
        <f ca="1">Overview!$W$8</f>
        <v>44720</v>
      </c>
      <c r="B258" s="65" t="str">
        <f t="shared" si="23"/>
        <v>14:40:15</v>
      </c>
      <c r="C258" s="65" t="s">
        <v>381</v>
      </c>
      <c r="D258" s="66">
        <f t="shared" si="30"/>
        <v>58</v>
      </c>
      <c r="E258" s="111">
        <f t="shared" si="31"/>
        <v>25.2</v>
      </c>
      <c r="F258" s="113">
        <f t="shared" si="32"/>
        <v>1461.6</v>
      </c>
      <c r="G258" s="67" t="s">
        <v>12</v>
      </c>
      <c r="H258" s="67" t="str">
        <f t="shared" si="33"/>
        <v>00304378818TRLO1</v>
      </c>
      <c r="J258" t="s">
        <v>385</v>
      </c>
      <c r="K258" t="s">
        <v>386</v>
      </c>
      <c r="L258">
        <v>58</v>
      </c>
      <c r="M258">
        <v>2520</v>
      </c>
      <c r="N258" t="s">
        <v>387</v>
      </c>
      <c r="O258" t="s">
        <v>3248</v>
      </c>
      <c r="P258" t="s">
        <v>388</v>
      </c>
      <c r="Q258" t="s">
        <v>3249</v>
      </c>
      <c r="R258">
        <v>840</v>
      </c>
      <c r="S258">
        <v>1</v>
      </c>
      <c r="T258">
        <v>1</v>
      </c>
    </row>
    <row r="259" spans="1:20">
      <c r="A259" s="69">
        <f ca="1">Overview!$W$8</f>
        <v>44720</v>
      </c>
      <c r="B259" s="65" t="str">
        <f t="shared" ref="B259:B274" si="34">MID(O259,FIND(" ",O259)+1,8)</f>
        <v>14:40:38</v>
      </c>
      <c r="C259" s="65" t="s">
        <v>381</v>
      </c>
      <c r="D259" s="66">
        <f t="shared" ref="D259:D263" si="35">L259</f>
        <v>27</v>
      </c>
      <c r="E259" s="111">
        <f t="shared" ref="E259:E263" si="36">M259/100</f>
        <v>25.2</v>
      </c>
      <c r="F259" s="113">
        <f t="shared" ref="F259:F263" si="37">(D259*E259)</f>
        <v>680.4</v>
      </c>
      <c r="G259" s="67" t="s">
        <v>12</v>
      </c>
      <c r="H259" s="67" t="str">
        <f t="shared" ref="H259:H263" si="38">Q259</f>
        <v>00304378970TRLO1</v>
      </c>
      <c r="J259" t="s">
        <v>385</v>
      </c>
      <c r="K259" t="s">
        <v>386</v>
      </c>
      <c r="L259">
        <v>27</v>
      </c>
      <c r="M259">
        <v>2520</v>
      </c>
      <c r="N259" t="s">
        <v>387</v>
      </c>
      <c r="O259" t="s">
        <v>3250</v>
      </c>
      <c r="P259" t="s">
        <v>388</v>
      </c>
      <c r="Q259" t="s">
        <v>3251</v>
      </c>
      <c r="R259">
        <v>840</v>
      </c>
      <c r="S259">
        <v>1</v>
      </c>
      <c r="T259">
        <v>1</v>
      </c>
    </row>
    <row r="260" spans="1:20">
      <c r="A260" s="69">
        <f ca="1">Overview!$W$8</f>
        <v>44720</v>
      </c>
      <c r="B260" s="65" t="str">
        <f t="shared" si="34"/>
        <v>14:40:38</v>
      </c>
      <c r="C260" s="65" t="s">
        <v>381</v>
      </c>
      <c r="D260" s="66">
        <f t="shared" si="35"/>
        <v>31</v>
      </c>
      <c r="E260" s="111">
        <f t="shared" si="36"/>
        <v>25.2</v>
      </c>
      <c r="F260" s="113">
        <f t="shared" si="37"/>
        <v>781.19999999999993</v>
      </c>
      <c r="G260" s="67" t="s">
        <v>12</v>
      </c>
      <c r="H260" s="67" t="str">
        <f t="shared" si="38"/>
        <v>00304378971TRLO1</v>
      </c>
      <c r="J260" t="s">
        <v>385</v>
      </c>
      <c r="K260" t="s">
        <v>386</v>
      </c>
      <c r="L260">
        <v>31</v>
      </c>
      <c r="M260">
        <v>2520</v>
      </c>
      <c r="N260" t="s">
        <v>387</v>
      </c>
      <c r="O260" t="s">
        <v>3250</v>
      </c>
      <c r="P260" t="s">
        <v>388</v>
      </c>
      <c r="Q260" t="s">
        <v>3252</v>
      </c>
      <c r="R260">
        <v>840</v>
      </c>
      <c r="S260">
        <v>1</v>
      </c>
      <c r="T260">
        <v>1</v>
      </c>
    </row>
    <row r="261" spans="1:20">
      <c r="A261" s="69">
        <f ca="1">Overview!$W$8</f>
        <v>44720</v>
      </c>
      <c r="B261" s="65" t="str">
        <f t="shared" si="34"/>
        <v>14:41:01</v>
      </c>
      <c r="C261" s="65" t="s">
        <v>381</v>
      </c>
      <c r="D261" s="66">
        <f t="shared" si="35"/>
        <v>58</v>
      </c>
      <c r="E261" s="111">
        <f t="shared" si="36"/>
        <v>25.2</v>
      </c>
      <c r="F261" s="113">
        <f t="shared" si="37"/>
        <v>1461.6</v>
      </c>
      <c r="G261" s="67" t="s">
        <v>12</v>
      </c>
      <c r="H261" s="67" t="str">
        <f t="shared" si="38"/>
        <v>00304379224TRLO1</v>
      </c>
      <c r="J261" t="s">
        <v>385</v>
      </c>
      <c r="K261" t="s">
        <v>386</v>
      </c>
      <c r="L261">
        <v>58</v>
      </c>
      <c r="M261">
        <v>2520</v>
      </c>
      <c r="N261" t="s">
        <v>387</v>
      </c>
      <c r="O261" t="s">
        <v>3253</v>
      </c>
      <c r="P261" t="s">
        <v>388</v>
      </c>
      <c r="Q261" t="s">
        <v>3254</v>
      </c>
      <c r="R261">
        <v>840</v>
      </c>
      <c r="S261">
        <v>1</v>
      </c>
      <c r="T261">
        <v>1</v>
      </c>
    </row>
    <row r="262" spans="1:20">
      <c r="A262" s="69">
        <f ca="1">Overview!$W$8</f>
        <v>44720</v>
      </c>
      <c r="B262" s="65" t="str">
        <f t="shared" si="34"/>
        <v>14:41:22</v>
      </c>
      <c r="C262" s="65" t="s">
        <v>381</v>
      </c>
      <c r="D262" s="66">
        <f t="shared" si="35"/>
        <v>58</v>
      </c>
      <c r="E262" s="111">
        <f t="shared" si="36"/>
        <v>25.2</v>
      </c>
      <c r="F262" s="113">
        <f t="shared" si="37"/>
        <v>1461.6</v>
      </c>
      <c r="G262" s="67" t="s">
        <v>12</v>
      </c>
      <c r="H262" s="67" t="str">
        <f t="shared" si="38"/>
        <v>00304379405TRLO1</v>
      </c>
      <c r="J262" t="s">
        <v>385</v>
      </c>
      <c r="K262" t="s">
        <v>386</v>
      </c>
      <c r="L262">
        <v>58</v>
      </c>
      <c r="M262">
        <v>2520</v>
      </c>
      <c r="N262" t="s">
        <v>387</v>
      </c>
      <c r="O262" t="s">
        <v>3255</v>
      </c>
      <c r="P262" t="s">
        <v>388</v>
      </c>
      <c r="Q262" t="s">
        <v>3256</v>
      </c>
      <c r="R262">
        <v>840</v>
      </c>
      <c r="S262">
        <v>1</v>
      </c>
      <c r="T262">
        <v>1</v>
      </c>
    </row>
    <row r="263" spans="1:20">
      <c r="A263" s="69">
        <f ca="1">Overview!$W$8</f>
        <v>44720</v>
      </c>
      <c r="B263" s="65" t="str">
        <f t="shared" si="34"/>
        <v>14:41:47</v>
      </c>
      <c r="C263" s="65" t="s">
        <v>381</v>
      </c>
      <c r="D263" s="66">
        <f t="shared" si="35"/>
        <v>61</v>
      </c>
      <c r="E263" s="111">
        <f t="shared" si="36"/>
        <v>25.2</v>
      </c>
      <c r="F263" s="113">
        <f t="shared" si="37"/>
        <v>1537.2</v>
      </c>
      <c r="G263" s="67" t="s">
        <v>12</v>
      </c>
      <c r="H263" s="67" t="str">
        <f t="shared" si="38"/>
        <v>00304379606TRLO1</v>
      </c>
      <c r="J263" t="s">
        <v>385</v>
      </c>
      <c r="K263" t="s">
        <v>386</v>
      </c>
      <c r="L263">
        <v>61</v>
      </c>
      <c r="M263">
        <v>2520</v>
      </c>
      <c r="N263" t="s">
        <v>387</v>
      </c>
      <c r="O263" t="s">
        <v>3257</v>
      </c>
      <c r="P263" t="s">
        <v>388</v>
      </c>
      <c r="Q263" t="s">
        <v>3258</v>
      </c>
      <c r="R263">
        <v>840</v>
      </c>
      <c r="S263">
        <v>1</v>
      </c>
      <c r="T263">
        <v>1</v>
      </c>
    </row>
    <row r="264" spans="1:20">
      <c r="A264" s="69">
        <f ca="1">Overview!$W$8</f>
        <v>44720</v>
      </c>
      <c r="B264" s="65" t="str">
        <f t="shared" si="34"/>
        <v>14:42:10</v>
      </c>
      <c r="C264" s="65" t="s">
        <v>381</v>
      </c>
      <c r="D264" s="66">
        <f t="shared" ref="D264:D274" si="39">L264</f>
        <v>61</v>
      </c>
      <c r="E264" s="111">
        <f t="shared" ref="E264:E274" si="40">M264/100</f>
        <v>25.2</v>
      </c>
      <c r="F264" s="113">
        <f t="shared" ref="F264:F274" si="41">(D264*E264)</f>
        <v>1537.2</v>
      </c>
      <c r="G264" s="67" t="s">
        <v>12</v>
      </c>
      <c r="H264" s="67" t="str">
        <f t="shared" ref="H264:H274" si="42">Q264</f>
        <v>00304379760TRLO1</v>
      </c>
      <c r="J264" t="s">
        <v>385</v>
      </c>
      <c r="K264" t="s">
        <v>386</v>
      </c>
      <c r="L264">
        <v>61</v>
      </c>
      <c r="M264">
        <v>2520</v>
      </c>
      <c r="N264" t="s">
        <v>387</v>
      </c>
      <c r="O264" t="s">
        <v>3259</v>
      </c>
      <c r="P264" t="s">
        <v>388</v>
      </c>
      <c r="Q264" t="s">
        <v>3260</v>
      </c>
      <c r="R264">
        <v>840</v>
      </c>
      <c r="S264">
        <v>1</v>
      </c>
      <c r="T264">
        <v>1</v>
      </c>
    </row>
    <row r="265" spans="1:20">
      <c r="A265" s="69">
        <f ca="1">Overview!$W$8</f>
        <v>44720</v>
      </c>
      <c r="B265" s="65" t="str">
        <f t="shared" si="34"/>
        <v>14:42:38</v>
      </c>
      <c r="C265" s="65" t="s">
        <v>381</v>
      </c>
      <c r="D265" s="66">
        <f t="shared" si="39"/>
        <v>61</v>
      </c>
      <c r="E265" s="111">
        <f t="shared" si="40"/>
        <v>25.2</v>
      </c>
      <c r="F265" s="113">
        <f t="shared" si="41"/>
        <v>1537.2</v>
      </c>
      <c r="G265" s="67" t="s">
        <v>12</v>
      </c>
      <c r="H265" s="67" t="str">
        <f t="shared" si="42"/>
        <v>00304379964TRLO1</v>
      </c>
      <c r="J265" t="s">
        <v>385</v>
      </c>
      <c r="K265" t="s">
        <v>386</v>
      </c>
      <c r="L265">
        <v>61</v>
      </c>
      <c r="M265">
        <v>2520</v>
      </c>
      <c r="N265" t="s">
        <v>387</v>
      </c>
      <c r="O265" t="s">
        <v>3261</v>
      </c>
      <c r="P265" t="s">
        <v>388</v>
      </c>
      <c r="Q265" t="s">
        <v>3262</v>
      </c>
      <c r="R265">
        <v>840</v>
      </c>
      <c r="S265">
        <v>1</v>
      </c>
      <c r="T265">
        <v>1</v>
      </c>
    </row>
    <row r="266" spans="1:20">
      <c r="A266" s="69">
        <f ca="1">Overview!$W$8</f>
        <v>44720</v>
      </c>
      <c r="B266" s="65" t="str">
        <f t="shared" si="34"/>
        <v>14:42:57</v>
      </c>
      <c r="C266" s="65" t="s">
        <v>381</v>
      </c>
      <c r="D266" s="66">
        <f t="shared" si="39"/>
        <v>61</v>
      </c>
      <c r="E266" s="111">
        <f t="shared" si="40"/>
        <v>25.2</v>
      </c>
      <c r="F266" s="113">
        <f t="shared" si="41"/>
        <v>1537.2</v>
      </c>
      <c r="G266" s="67" t="s">
        <v>12</v>
      </c>
      <c r="H266" s="67" t="str">
        <f t="shared" si="42"/>
        <v>00304380153TRLO1</v>
      </c>
      <c r="J266" t="s">
        <v>385</v>
      </c>
      <c r="K266" t="s">
        <v>386</v>
      </c>
      <c r="L266">
        <v>61</v>
      </c>
      <c r="M266">
        <v>2520</v>
      </c>
      <c r="N266" t="s">
        <v>387</v>
      </c>
      <c r="O266" t="s">
        <v>3263</v>
      </c>
      <c r="P266" t="s">
        <v>388</v>
      </c>
      <c r="Q266" t="s">
        <v>3264</v>
      </c>
      <c r="R266">
        <v>840</v>
      </c>
      <c r="S266">
        <v>1</v>
      </c>
      <c r="T266">
        <v>1</v>
      </c>
    </row>
    <row r="267" spans="1:20">
      <c r="A267" s="69">
        <f ca="1">Overview!$W$8</f>
        <v>44720</v>
      </c>
      <c r="B267" s="65" t="str">
        <f t="shared" si="34"/>
        <v>14:43:22</v>
      </c>
      <c r="C267" s="65" t="s">
        <v>381</v>
      </c>
      <c r="D267" s="66">
        <f t="shared" si="39"/>
        <v>39</v>
      </c>
      <c r="E267" s="111">
        <f t="shared" si="40"/>
        <v>25.2</v>
      </c>
      <c r="F267" s="113">
        <f t="shared" si="41"/>
        <v>982.8</v>
      </c>
      <c r="G267" s="67" t="s">
        <v>12</v>
      </c>
      <c r="H267" s="67" t="str">
        <f t="shared" si="42"/>
        <v>00304380335TRLO1</v>
      </c>
      <c r="J267" t="s">
        <v>385</v>
      </c>
      <c r="K267" t="s">
        <v>386</v>
      </c>
      <c r="L267">
        <v>39</v>
      </c>
      <c r="M267">
        <v>2520</v>
      </c>
      <c r="N267" t="s">
        <v>387</v>
      </c>
      <c r="O267" t="s">
        <v>3265</v>
      </c>
      <c r="P267" t="s">
        <v>388</v>
      </c>
      <c r="Q267" t="s">
        <v>3266</v>
      </c>
      <c r="R267">
        <v>840</v>
      </c>
      <c r="S267">
        <v>1</v>
      </c>
      <c r="T267">
        <v>1</v>
      </c>
    </row>
    <row r="268" spans="1:20">
      <c r="A268" s="69">
        <f ca="1">Overview!$W$8</f>
        <v>44720</v>
      </c>
      <c r="B268" s="65" t="str">
        <f t="shared" si="34"/>
        <v>14:43:22</v>
      </c>
      <c r="C268" s="65" t="s">
        <v>381</v>
      </c>
      <c r="D268" s="66">
        <f t="shared" si="39"/>
        <v>22</v>
      </c>
      <c r="E268" s="111">
        <f t="shared" si="40"/>
        <v>25.2</v>
      </c>
      <c r="F268" s="113">
        <f t="shared" si="41"/>
        <v>554.4</v>
      </c>
      <c r="G268" s="67" t="s">
        <v>12</v>
      </c>
      <c r="H268" s="67" t="str">
        <f t="shared" si="42"/>
        <v>00304380336TRLO1</v>
      </c>
      <c r="J268" t="s">
        <v>385</v>
      </c>
      <c r="K268" t="s">
        <v>386</v>
      </c>
      <c r="L268">
        <v>22</v>
      </c>
      <c r="M268">
        <v>2520</v>
      </c>
      <c r="N268" t="s">
        <v>387</v>
      </c>
      <c r="O268" t="s">
        <v>3265</v>
      </c>
      <c r="P268" t="s">
        <v>388</v>
      </c>
      <c r="Q268" t="s">
        <v>3267</v>
      </c>
      <c r="R268">
        <v>840</v>
      </c>
      <c r="S268">
        <v>1</v>
      </c>
      <c r="T268">
        <v>1</v>
      </c>
    </row>
    <row r="269" spans="1:20">
      <c r="A269" s="69">
        <f ca="1">Overview!$W$8</f>
        <v>44720</v>
      </c>
      <c r="B269" s="65" t="str">
        <f t="shared" si="34"/>
        <v>14:43:39</v>
      </c>
      <c r="C269" s="65" t="s">
        <v>381</v>
      </c>
      <c r="D269" s="66">
        <f t="shared" si="39"/>
        <v>55</v>
      </c>
      <c r="E269" s="111">
        <f t="shared" si="40"/>
        <v>25.2</v>
      </c>
      <c r="F269" s="113">
        <f t="shared" si="41"/>
        <v>1386</v>
      </c>
      <c r="G269" s="67" t="s">
        <v>12</v>
      </c>
      <c r="H269" s="67" t="str">
        <f t="shared" si="42"/>
        <v>00304380444TRLO1</v>
      </c>
      <c r="J269" t="s">
        <v>385</v>
      </c>
      <c r="K269" t="s">
        <v>386</v>
      </c>
      <c r="L269">
        <v>55</v>
      </c>
      <c r="M269">
        <v>2520</v>
      </c>
      <c r="N269" t="s">
        <v>387</v>
      </c>
      <c r="O269" t="s">
        <v>3268</v>
      </c>
      <c r="P269" t="s">
        <v>388</v>
      </c>
      <c r="Q269" t="s">
        <v>3269</v>
      </c>
      <c r="R269">
        <v>840</v>
      </c>
      <c r="S269">
        <v>1</v>
      </c>
      <c r="T269">
        <v>1</v>
      </c>
    </row>
    <row r="270" spans="1:20">
      <c r="A270" s="69">
        <f ca="1">Overview!$W$8</f>
        <v>44720</v>
      </c>
      <c r="B270" s="65" t="str">
        <f t="shared" si="34"/>
        <v>14:43:52</v>
      </c>
      <c r="C270" s="65" t="s">
        <v>381</v>
      </c>
      <c r="D270" s="66">
        <f t="shared" si="39"/>
        <v>55</v>
      </c>
      <c r="E270" s="111">
        <f t="shared" si="40"/>
        <v>25.2</v>
      </c>
      <c r="F270" s="113">
        <f t="shared" si="41"/>
        <v>1386</v>
      </c>
      <c r="G270" s="67" t="s">
        <v>12</v>
      </c>
      <c r="H270" s="67" t="str">
        <f t="shared" si="42"/>
        <v>00304380526TRLO1</v>
      </c>
      <c r="J270" t="s">
        <v>385</v>
      </c>
      <c r="K270" t="s">
        <v>386</v>
      </c>
      <c r="L270">
        <v>55</v>
      </c>
      <c r="M270">
        <v>2520</v>
      </c>
      <c r="N270" t="s">
        <v>387</v>
      </c>
      <c r="O270" t="s">
        <v>3270</v>
      </c>
      <c r="P270" t="s">
        <v>388</v>
      </c>
      <c r="Q270" t="s">
        <v>3271</v>
      </c>
      <c r="R270">
        <v>840</v>
      </c>
      <c r="S270">
        <v>1</v>
      </c>
      <c r="T270">
        <v>1</v>
      </c>
    </row>
    <row r="271" spans="1:20">
      <c r="A271" s="69">
        <f ca="1">Overview!$W$8</f>
        <v>44720</v>
      </c>
      <c r="B271" s="65" t="str">
        <f t="shared" si="34"/>
        <v>14:44:12</v>
      </c>
      <c r="C271" s="65" t="s">
        <v>381</v>
      </c>
      <c r="D271" s="66">
        <f t="shared" si="39"/>
        <v>18</v>
      </c>
      <c r="E271" s="111">
        <f t="shared" si="40"/>
        <v>25.2</v>
      </c>
      <c r="F271" s="113">
        <f t="shared" si="41"/>
        <v>453.59999999999997</v>
      </c>
      <c r="G271" s="67" t="s">
        <v>12</v>
      </c>
      <c r="H271" s="67" t="str">
        <f t="shared" si="42"/>
        <v>00304380691TRLO1</v>
      </c>
      <c r="J271" t="s">
        <v>385</v>
      </c>
      <c r="K271" t="s">
        <v>386</v>
      </c>
      <c r="L271">
        <v>18</v>
      </c>
      <c r="M271">
        <v>2520</v>
      </c>
      <c r="N271" t="s">
        <v>387</v>
      </c>
      <c r="O271" t="s">
        <v>3272</v>
      </c>
      <c r="P271" t="s">
        <v>388</v>
      </c>
      <c r="Q271" t="s">
        <v>3273</v>
      </c>
      <c r="R271">
        <v>840</v>
      </c>
      <c r="S271">
        <v>1</v>
      </c>
      <c r="T271">
        <v>1</v>
      </c>
    </row>
    <row r="272" spans="1:20">
      <c r="A272" s="69">
        <f ca="1">Overview!$W$8</f>
        <v>44720</v>
      </c>
      <c r="B272" s="65" t="str">
        <f t="shared" si="34"/>
        <v>14:44:12</v>
      </c>
      <c r="C272" s="65" t="s">
        <v>381</v>
      </c>
      <c r="D272" s="66">
        <f t="shared" si="39"/>
        <v>37</v>
      </c>
      <c r="E272" s="111">
        <f t="shared" si="40"/>
        <v>25.2</v>
      </c>
      <c r="F272" s="113">
        <f t="shared" si="41"/>
        <v>932.4</v>
      </c>
      <c r="G272" s="67" t="s">
        <v>12</v>
      </c>
      <c r="H272" s="67" t="str">
        <f t="shared" si="42"/>
        <v>00304380692TRLO1</v>
      </c>
      <c r="J272" t="s">
        <v>385</v>
      </c>
      <c r="K272" t="s">
        <v>386</v>
      </c>
      <c r="L272">
        <v>37</v>
      </c>
      <c r="M272">
        <v>2520</v>
      </c>
      <c r="N272" t="s">
        <v>387</v>
      </c>
      <c r="O272" t="s">
        <v>3272</v>
      </c>
      <c r="P272" t="s">
        <v>388</v>
      </c>
      <c r="Q272" t="s">
        <v>3274</v>
      </c>
      <c r="R272">
        <v>840</v>
      </c>
      <c r="S272">
        <v>1</v>
      </c>
      <c r="T272">
        <v>1</v>
      </c>
    </row>
    <row r="273" spans="1:20">
      <c r="A273" s="69">
        <f ca="1">Overview!$W$8</f>
        <v>44720</v>
      </c>
      <c r="B273" s="65" t="str">
        <f t="shared" si="34"/>
        <v>14:44:32</v>
      </c>
      <c r="C273" s="65" t="s">
        <v>381</v>
      </c>
      <c r="D273" s="66">
        <f t="shared" si="39"/>
        <v>10</v>
      </c>
      <c r="E273" s="111">
        <f t="shared" si="40"/>
        <v>25.2</v>
      </c>
      <c r="F273" s="113">
        <f t="shared" si="41"/>
        <v>252</v>
      </c>
      <c r="G273" s="67" t="s">
        <v>12</v>
      </c>
      <c r="H273" s="67" t="str">
        <f t="shared" si="42"/>
        <v>00304380857TRLO1</v>
      </c>
      <c r="J273" t="s">
        <v>385</v>
      </c>
      <c r="K273" t="s">
        <v>386</v>
      </c>
      <c r="L273">
        <v>10</v>
      </c>
      <c r="M273">
        <v>2520</v>
      </c>
      <c r="N273" t="s">
        <v>387</v>
      </c>
      <c r="O273" t="s">
        <v>3275</v>
      </c>
      <c r="P273" t="s">
        <v>388</v>
      </c>
      <c r="Q273" t="s">
        <v>3276</v>
      </c>
      <c r="R273">
        <v>840</v>
      </c>
      <c r="S273">
        <v>1</v>
      </c>
      <c r="T273">
        <v>1</v>
      </c>
    </row>
    <row r="274" spans="1:20">
      <c r="A274" s="69">
        <f ca="1">Overview!$W$8</f>
        <v>44720</v>
      </c>
      <c r="B274" s="65" t="str">
        <f t="shared" si="34"/>
        <v>14:44:32</v>
      </c>
      <c r="C274" s="65" t="s">
        <v>381</v>
      </c>
      <c r="D274" s="66">
        <f t="shared" si="39"/>
        <v>45</v>
      </c>
      <c r="E274" s="111">
        <f t="shared" si="40"/>
        <v>25.2</v>
      </c>
      <c r="F274" s="113">
        <f t="shared" si="41"/>
        <v>1134</v>
      </c>
      <c r="G274" s="67" t="s">
        <v>12</v>
      </c>
      <c r="H274" s="67" t="str">
        <f t="shared" si="42"/>
        <v>00304380858TRLO1</v>
      </c>
      <c r="J274" t="s">
        <v>385</v>
      </c>
      <c r="K274" t="s">
        <v>386</v>
      </c>
      <c r="L274">
        <v>45</v>
      </c>
      <c r="M274">
        <v>2520</v>
      </c>
      <c r="N274" t="s">
        <v>387</v>
      </c>
      <c r="O274" t="s">
        <v>3275</v>
      </c>
      <c r="P274" t="s">
        <v>388</v>
      </c>
      <c r="Q274" t="s">
        <v>3277</v>
      </c>
      <c r="R274">
        <v>840</v>
      </c>
      <c r="S274">
        <v>1</v>
      </c>
      <c r="T274">
        <v>1</v>
      </c>
    </row>
    <row r="275" spans="1:20">
      <c r="A275" s="69">
        <f ca="1">Overview!$W$8</f>
        <v>44720</v>
      </c>
      <c r="B275" s="65" t="str">
        <f t="shared" ref="B275" si="43">MID(O275,FIND(" ",O275)+1,8)</f>
        <v>14:44:55</v>
      </c>
      <c r="C275" s="65" t="s">
        <v>381</v>
      </c>
      <c r="D275" s="66">
        <f t="shared" ref="D275" si="44">L275</f>
        <v>55</v>
      </c>
      <c r="E275" s="111">
        <f t="shared" ref="E275" si="45">M275/100</f>
        <v>25.2</v>
      </c>
      <c r="F275" s="113">
        <f t="shared" ref="F275" si="46">(D275*E275)</f>
        <v>1386</v>
      </c>
      <c r="G275" s="67" t="s">
        <v>12</v>
      </c>
      <c r="H275" s="67" t="str">
        <f t="shared" ref="H275" si="47">Q275</f>
        <v>00304380995TRLO1</v>
      </c>
      <c r="J275" t="s">
        <v>385</v>
      </c>
      <c r="K275" t="s">
        <v>386</v>
      </c>
      <c r="L275">
        <v>55</v>
      </c>
      <c r="M275">
        <v>2520</v>
      </c>
      <c r="N275" t="s">
        <v>387</v>
      </c>
      <c r="O275" t="s">
        <v>3278</v>
      </c>
      <c r="P275" t="s">
        <v>388</v>
      </c>
      <c r="Q275" t="s">
        <v>3279</v>
      </c>
      <c r="R275">
        <v>840</v>
      </c>
      <c r="S275">
        <v>1</v>
      </c>
      <c r="T275">
        <v>1</v>
      </c>
    </row>
    <row r="276" spans="1:20">
      <c r="A276" s="69">
        <f ca="1">Overview!$W$8</f>
        <v>44720</v>
      </c>
      <c r="B276" s="65" t="str">
        <f t="shared" ref="B276:B303" si="48">MID(O276,FIND(" ",O276)+1,8)</f>
        <v>14:45:15</v>
      </c>
      <c r="C276" s="65" t="s">
        <v>381</v>
      </c>
      <c r="D276" s="66">
        <f t="shared" ref="D276:D303" si="49">L276</f>
        <v>55</v>
      </c>
      <c r="E276" s="111">
        <f t="shared" ref="E276:E303" si="50">M276/100</f>
        <v>25.2</v>
      </c>
      <c r="F276" s="113">
        <f t="shared" ref="F276:F303" si="51">(D276*E276)</f>
        <v>1386</v>
      </c>
      <c r="G276" s="67" t="s">
        <v>12</v>
      </c>
      <c r="H276" s="67" t="str">
        <f t="shared" ref="H276:H303" si="52">Q276</f>
        <v>00304381154TRLO1</v>
      </c>
      <c r="J276" t="s">
        <v>385</v>
      </c>
      <c r="K276" t="s">
        <v>386</v>
      </c>
      <c r="L276">
        <v>55</v>
      </c>
      <c r="M276">
        <v>2520</v>
      </c>
      <c r="N276" t="s">
        <v>387</v>
      </c>
      <c r="O276" t="s">
        <v>3280</v>
      </c>
      <c r="P276" t="s">
        <v>388</v>
      </c>
      <c r="Q276" t="s">
        <v>3281</v>
      </c>
      <c r="R276">
        <v>840</v>
      </c>
      <c r="S276">
        <v>1</v>
      </c>
      <c r="T276">
        <v>1</v>
      </c>
    </row>
    <row r="277" spans="1:20">
      <c r="A277" s="69">
        <f ca="1">Overview!$W$8</f>
        <v>44720</v>
      </c>
      <c r="B277" s="65" t="str">
        <f t="shared" si="48"/>
        <v>14:45:50</v>
      </c>
      <c r="C277" s="65" t="s">
        <v>381</v>
      </c>
      <c r="D277" s="66">
        <f t="shared" si="49"/>
        <v>59</v>
      </c>
      <c r="E277" s="111">
        <f t="shared" si="50"/>
        <v>25.2</v>
      </c>
      <c r="F277" s="113">
        <f t="shared" si="51"/>
        <v>1486.8</v>
      </c>
      <c r="G277" s="67" t="s">
        <v>12</v>
      </c>
      <c r="H277" s="67" t="str">
        <f t="shared" si="52"/>
        <v>00304381427TRLO1</v>
      </c>
      <c r="J277" t="s">
        <v>385</v>
      </c>
      <c r="K277" t="s">
        <v>386</v>
      </c>
      <c r="L277">
        <v>59</v>
      </c>
      <c r="M277">
        <v>2520</v>
      </c>
      <c r="N277" t="s">
        <v>387</v>
      </c>
      <c r="O277" t="s">
        <v>3282</v>
      </c>
      <c r="P277" t="s">
        <v>388</v>
      </c>
      <c r="Q277" t="s">
        <v>3283</v>
      </c>
      <c r="R277">
        <v>840</v>
      </c>
      <c r="S277">
        <v>1</v>
      </c>
      <c r="T277">
        <v>1</v>
      </c>
    </row>
    <row r="278" spans="1:20">
      <c r="A278" s="69">
        <f ca="1">Overview!$W$8</f>
        <v>44720</v>
      </c>
      <c r="B278" s="65" t="str">
        <f t="shared" si="48"/>
        <v>14:46:07</v>
      </c>
      <c r="C278" s="65" t="s">
        <v>381</v>
      </c>
      <c r="D278" s="66">
        <f t="shared" si="49"/>
        <v>59</v>
      </c>
      <c r="E278" s="111">
        <f t="shared" si="50"/>
        <v>25.2</v>
      </c>
      <c r="F278" s="113">
        <f t="shared" si="51"/>
        <v>1486.8</v>
      </c>
      <c r="G278" s="67" t="s">
        <v>12</v>
      </c>
      <c r="H278" s="67" t="str">
        <f t="shared" si="52"/>
        <v>00304381520TRLO1</v>
      </c>
      <c r="J278" t="s">
        <v>385</v>
      </c>
      <c r="K278" t="s">
        <v>386</v>
      </c>
      <c r="L278">
        <v>59</v>
      </c>
      <c r="M278">
        <v>2520</v>
      </c>
      <c r="N278" t="s">
        <v>387</v>
      </c>
      <c r="O278" t="s">
        <v>3284</v>
      </c>
      <c r="P278" t="s">
        <v>388</v>
      </c>
      <c r="Q278" t="s">
        <v>3285</v>
      </c>
      <c r="R278">
        <v>840</v>
      </c>
      <c r="S278">
        <v>1</v>
      </c>
      <c r="T278">
        <v>1</v>
      </c>
    </row>
    <row r="279" spans="1:20">
      <c r="A279" s="69">
        <f ca="1">Overview!$W$8</f>
        <v>44720</v>
      </c>
      <c r="B279" s="65" t="str">
        <f t="shared" si="48"/>
        <v>14:46:30</v>
      </c>
      <c r="C279" s="65" t="s">
        <v>381</v>
      </c>
      <c r="D279" s="66">
        <f t="shared" si="49"/>
        <v>59</v>
      </c>
      <c r="E279" s="111">
        <f t="shared" si="50"/>
        <v>25.2</v>
      </c>
      <c r="F279" s="113">
        <f t="shared" si="51"/>
        <v>1486.8</v>
      </c>
      <c r="G279" s="67" t="s">
        <v>12</v>
      </c>
      <c r="H279" s="67" t="str">
        <f t="shared" si="52"/>
        <v>00304381676TRLO1</v>
      </c>
      <c r="J279" t="s">
        <v>385</v>
      </c>
      <c r="K279" t="s">
        <v>386</v>
      </c>
      <c r="L279">
        <v>59</v>
      </c>
      <c r="M279">
        <v>2520</v>
      </c>
      <c r="N279" t="s">
        <v>387</v>
      </c>
      <c r="O279" t="s">
        <v>3286</v>
      </c>
      <c r="P279" t="s">
        <v>388</v>
      </c>
      <c r="Q279" t="s">
        <v>3287</v>
      </c>
      <c r="R279">
        <v>840</v>
      </c>
      <c r="S279">
        <v>1</v>
      </c>
      <c r="T279">
        <v>1</v>
      </c>
    </row>
    <row r="280" spans="1:20">
      <c r="A280" s="69">
        <f ca="1">Overview!$W$8</f>
        <v>44720</v>
      </c>
      <c r="B280" s="65" t="str">
        <f t="shared" si="48"/>
        <v>14:46:55</v>
      </c>
      <c r="C280" s="65" t="s">
        <v>381</v>
      </c>
      <c r="D280" s="66">
        <f t="shared" si="49"/>
        <v>59</v>
      </c>
      <c r="E280" s="111">
        <f t="shared" si="50"/>
        <v>25.2</v>
      </c>
      <c r="F280" s="113">
        <f t="shared" si="51"/>
        <v>1486.8</v>
      </c>
      <c r="G280" s="67" t="s">
        <v>12</v>
      </c>
      <c r="H280" s="67" t="str">
        <f t="shared" si="52"/>
        <v>00304381827TRLO1</v>
      </c>
      <c r="J280" t="s">
        <v>385</v>
      </c>
      <c r="K280" t="s">
        <v>386</v>
      </c>
      <c r="L280">
        <v>59</v>
      </c>
      <c r="M280">
        <v>2520</v>
      </c>
      <c r="N280" t="s">
        <v>387</v>
      </c>
      <c r="O280" t="s">
        <v>3288</v>
      </c>
      <c r="P280" t="s">
        <v>388</v>
      </c>
      <c r="Q280" t="s">
        <v>3289</v>
      </c>
      <c r="R280">
        <v>840</v>
      </c>
      <c r="S280">
        <v>1</v>
      </c>
      <c r="T280">
        <v>1</v>
      </c>
    </row>
    <row r="281" spans="1:20">
      <c r="A281" s="69">
        <f ca="1">Overview!$W$8</f>
        <v>44720</v>
      </c>
      <c r="B281" s="65" t="str">
        <f t="shared" si="48"/>
        <v>14:47:12</v>
      </c>
      <c r="C281" s="65" t="s">
        <v>381</v>
      </c>
      <c r="D281" s="66">
        <f t="shared" si="49"/>
        <v>59</v>
      </c>
      <c r="E281" s="111">
        <f t="shared" si="50"/>
        <v>25.2</v>
      </c>
      <c r="F281" s="113">
        <f t="shared" si="51"/>
        <v>1486.8</v>
      </c>
      <c r="G281" s="67" t="s">
        <v>12</v>
      </c>
      <c r="H281" s="67" t="str">
        <f t="shared" si="52"/>
        <v>00304382038TRLO1</v>
      </c>
      <c r="J281" t="s">
        <v>385</v>
      </c>
      <c r="K281" t="s">
        <v>386</v>
      </c>
      <c r="L281">
        <v>59</v>
      </c>
      <c r="M281">
        <v>2520</v>
      </c>
      <c r="N281" t="s">
        <v>387</v>
      </c>
      <c r="O281" t="s">
        <v>3290</v>
      </c>
      <c r="P281" t="s">
        <v>388</v>
      </c>
      <c r="Q281" t="s">
        <v>3291</v>
      </c>
      <c r="R281">
        <v>840</v>
      </c>
      <c r="S281">
        <v>1</v>
      </c>
      <c r="T281">
        <v>1</v>
      </c>
    </row>
    <row r="282" spans="1:20">
      <c r="A282" s="69">
        <f ca="1">Overview!$W$8</f>
        <v>44720</v>
      </c>
      <c r="B282" s="65" t="str">
        <f t="shared" si="48"/>
        <v>14:47:38</v>
      </c>
      <c r="C282" s="65" t="s">
        <v>381</v>
      </c>
      <c r="D282" s="66">
        <f t="shared" si="49"/>
        <v>25</v>
      </c>
      <c r="E282" s="111">
        <f t="shared" si="50"/>
        <v>25.2</v>
      </c>
      <c r="F282" s="113">
        <f t="shared" si="51"/>
        <v>630</v>
      </c>
      <c r="G282" s="67" t="s">
        <v>12</v>
      </c>
      <c r="H282" s="67" t="str">
        <f t="shared" si="52"/>
        <v>00304382353TRLO1</v>
      </c>
      <c r="J282" t="s">
        <v>385</v>
      </c>
      <c r="K282" t="s">
        <v>386</v>
      </c>
      <c r="L282">
        <v>25</v>
      </c>
      <c r="M282">
        <v>2520</v>
      </c>
      <c r="N282" t="s">
        <v>387</v>
      </c>
      <c r="O282" t="s">
        <v>3292</v>
      </c>
      <c r="P282" t="s">
        <v>388</v>
      </c>
      <c r="Q282" t="s">
        <v>3293</v>
      </c>
      <c r="R282">
        <v>840</v>
      </c>
      <c r="S282">
        <v>1</v>
      </c>
      <c r="T282">
        <v>1</v>
      </c>
    </row>
    <row r="283" spans="1:20">
      <c r="A283" s="69">
        <f ca="1">Overview!$W$8</f>
        <v>44720</v>
      </c>
      <c r="B283" s="65" t="str">
        <f t="shared" si="48"/>
        <v>14:47:38</v>
      </c>
      <c r="C283" s="65" t="s">
        <v>381</v>
      </c>
      <c r="D283" s="66">
        <f t="shared" si="49"/>
        <v>29</v>
      </c>
      <c r="E283" s="111">
        <f t="shared" si="50"/>
        <v>25.2</v>
      </c>
      <c r="F283" s="113">
        <f t="shared" si="51"/>
        <v>730.8</v>
      </c>
      <c r="G283" s="67" t="s">
        <v>12</v>
      </c>
      <c r="H283" s="67" t="str">
        <f t="shared" si="52"/>
        <v>00304382354TRLO1</v>
      </c>
      <c r="J283" t="s">
        <v>385</v>
      </c>
      <c r="K283" t="s">
        <v>386</v>
      </c>
      <c r="L283">
        <v>29</v>
      </c>
      <c r="M283">
        <v>2520</v>
      </c>
      <c r="N283" t="s">
        <v>387</v>
      </c>
      <c r="O283" t="s">
        <v>3292</v>
      </c>
      <c r="P283" t="s">
        <v>388</v>
      </c>
      <c r="Q283" t="s">
        <v>3294</v>
      </c>
      <c r="R283">
        <v>840</v>
      </c>
      <c r="S283">
        <v>1</v>
      </c>
      <c r="T283">
        <v>1</v>
      </c>
    </row>
    <row r="284" spans="1:20">
      <c r="A284" s="69">
        <f ca="1">Overview!$W$8</f>
        <v>44720</v>
      </c>
      <c r="B284" s="65" t="str">
        <f t="shared" si="48"/>
        <v>14:47:45</v>
      </c>
      <c r="C284" s="65" t="s">
        <v>381</v>
      </c>
      <c r="D284" s="66">
        <f t="shared" si="49"/>
        <v>59</v>
      </c>
      <c r="E284" s="111">
        <f t="shared" si="50"/>
        <v>25.15</v>
      </c>
      <c r="F284" s="113">
        <f t="shared" si="51"/>
        <v>1483.85</v>
      </c>
      <c r="G284" s="67" t="s">
        <v>12</v>
      </c>
      <c r="H284" s="67" t="str">
        <f t="shared" si="52"/>
        <v>00304382427TRLO1</v>
      </c>
      <c r="J284" t="s">
        <v>385</v>
      </c>
      <c r="K284" t="s">
        <v>386</v>
      </c>
      <c r="L284">
        <v>59</v>
      </c>
      <c r="M284">
        <v>2515</v>
      </c>
      <c r="N284" t="s">
        <v>387</v>
      </c>
      <c r="O284" t="s">
        <v>3295</v>
      </c>
      <c r="P284" t="s">
        <v>388</v>
      </c>
      <c r="Q284" t="s">
        <v>3296</v>
      </c>
      <c r="R284">
        <v>840</v>
      </c>
      <c r="S284">
        <v>1</v>
      </c>
      <c r="T284">
        <v>1</v>
      </c>
    </row>
    <row r="285" spans="1:20">
      <c r="A285" s="69">
        <f ca="1">Overview!$W$8</f>
        <v>44720</v>
      </c>
      <c r="B285" s="65" t="str">
        <f t="shared" si="48"/>
        <v>14:47:45</v>
      </c>
      <c r="C285" s="65" t="s">
        <v>381</v>
      </c>
      <c r="D285" s="66">
        <f t="shared" si="49"/>
        <v>57</v>
      </c>
      <c r="E285" s="111">
        <f t="shared" si="50"/>
        <v>25.15</v>
      </c>
      <c r="F285" s="113">
        <f t="shared" si="51"/>
        <v>1433.55</v>
      </c>
      <c r="G285" s="67" t="s">
        <v>12</v>
      </c>
      <c r="H285" s="67" t="str">
        <f t="shared" si="52"/>
        <v>00304382428TRLO1</v>
      </c>
      <c r="J285" t="s">
        <v>385</v>
      </c>
      <c r="K285" t="s">
        <v>386</v>
      </c>
      <c r="L285">
        <v>57</v>
      </c>
      <c r="M285">
        <v>2515</v>
      </c>
      <c r="N285" t="s">
        <v>387</v>
      </c>
      <c r="O285" t="s">
        <v>3295</v>
      </c>
      <c r="P285" t="s">
        <v>388</v>
      </c>
      <c r="Q285" t="s">
        <v>3297</v>
      </c>
      <c r="R285">
        <v>840</v>
      </c>
      <c r="S285">
        <v>1</v>
      </c>
      <c r="T285">
        <v>1</v>
      </c>
    </row>
    <row r="286" spans="1:20">
      <c r="A286" s="69">
        <f ca="1">Overview!$W$8</f>
        <v>44720</v>
      </c>
      <c r="B286" s="65" t="str">
        <f t="shared" si="48"/>
        <v>14:47:45</v>
      </c>
      <c r="C286" s="65" t="s">
        <v>381</v>
      </c>
      <c r="D286" s="66">
        <f t="shared" si="49"/>
        <v>114</v>
      </c>
      <c r="E286" s="111">
        <f t="shared" si="50"/>
        <v>25.15</v>
      </c>
      <c r="F286" s="113">
        <f t="shared" si="51"/>
        <v>2867.1</v>
      </c>
      <c r="G286" s="67" t="s">
        <v>12</v>
      </c>
      <c r="H286" s="67" t="str">
        <f t="shared" si="52"/>
        <v>00304382429TRLO1</v>
      </c>
      <c r="J286" t="s">
        <v>385</v>
      </c>
      <c r="K286" t="s">
        <v>386</v>
      </c>
      <c r="L286">
        <v>114</v>
      </c>
      <c r="M286">
        <v>2515</v>
      </c>
      <c r="N286" t="s">
        <v>387</v>
      </c>
      <c r="O286" t="s">
        <v>3295</v>
      </c>
      <c r="P286" t="s">
        <v>388</v>
      </c>
      <c r="Q286" t="s">
        <v>3298</v>
      </c>
      <c r="R286">
        <v>840</v>
      </c>
      <c r="S286">
        <v>1</v>
      </c>
      <c r="T286">
        <v>1</v>
      </c>
    </row>
    <row r="287" spans="1:20">
      <c r="A287" s="69">
        <f ca="1">Overview!$W$8</f>
        <v>44720</v>
      </c>
      <c r="B287" s="65" t="str">
        <f t="shared" si="48"/>
        <v>14:47:45</v>
      </c>
      <c r="C287" s="65" t="s">
        <v>381</v>
      </c>
      <c r="D287" s="66">
        <f t="shared" si="49"/>
        <v>50</v>
      </c>
      <c r="E287" s="111">
        <f t="shared" si="50"/>
        <v>25.15</v>
      </c>
      <c r="F287" s="113">
        <f t="shared" si="51"/>
        <v>1257.5</v>
      </c>
      <c r="G287" s="67" t="s">
        <v>12</v>
      </c>
      <c r="H287" s="67" t="str">
        <f t="shared" si="52"/>
        <v>00304382431TRLO1</v>
      </c>
      <c r="J287" t="s">
        <v>385</v>
      </c>
      <c r="K287" t="s">
        <v>386</v>
      </c>
      <c r="L287">
        <v>50</v>
      </c>
      <c r="M287">
        <v>2515</v>
      </c>
      <c r="N287" t="s">
        <v>387</v>
      </c>
      <c r="O287" t="s">
        <v>3295</v>
      </c>
      <c r="P287" t="s">
        <v>388</v>
      </c>
      <c r="Q287" t="s">
        <v>3299</v>
      </c>
      <c r="R287">
        <v>840</v>
      </c>
      <c r="S287">
        <v>1</v>
      </c>
      <c r="T287">
        <v>1</v>
      </c>
    </row>
    <row r="288" spans="1:20">
      <c r="A288" s="69">
        <f ca="1">Overview!$W$8</f>
        <v>44720</v>
      </c>
      <c r="B288" s="65" t="str">
        <f t="shared" si="48"/>
        <v>15:01:06</v>
      </c>
      <c r="C288" s="65" t="s">
        <v>381</v>
      </c>
      <c r="D288" s="66">
        <f t="shared" si="49"/>
        <v>92</v>
      </c>
      <c r="E288" s="111">
        <f t="shared" si="50"/>
        <v>25.15</v>
      </c>
      <c r="F288" s="113">
        <f t="shared" si="51"/>
        <v>2313.7999999999997</v>
      </c>
      <c r="G288" s="67" t="s">
        <v>12</v>
      </c>
      <c r="H288" s="67" t="str">
        <f t="shared" si="52"/>
        <v>00304389632TRLO1</v>
      </c>
      <c r="J288" t="s">
        <v>385</v>
      </c>
      <c r="K288" t="s">
        <v>386</v>
      </c>
      <c r="L288">
        <v>92</v>
      </c>
      <c r="M288">
        <v>2515</v>
      </c>
      <c r="N288" t="s">
        <v>387</v>
      </c>
      <c r="O288" t="s">
        <v>3300</v>
      </c>
      <c r="P288" t="s">
        <v>388</v>
      </c>
      <c r="Q288" t="s">
        <v>3301</v>
      </c>
      <c r="R288">
        <v>840</v>
      </c>
      <c r="S288">
        <v>1</v>
      </c>
      <c r="T288">
        <v>1</v>
      </c>
    </row>
    <row r="289" spans="1:20">
      <c r="A289" s="69">
        <f ca="1">Overview!$W$8</f>
        <v>44720</v>
      </c>
      <c r="B289" s="65" t="str">
        <f t="shared" si="48"/>
        <v>15:01:06</v>
      </c>
      <c r="C289" s="65" t="s">
        <v>381</v>
      </c>
      <c r="D289" s="66">
        <f t="shared" si="49"/>
        <v>7</v>
      </c>
      <c r="E289" s="111">
        <f t="shared" si="50"/>
        <v>25.15</v>
      </c>
      <c r="F289" s="113">
        <f t="shared" si="51"/>
        <v>176.04999999999998</v>
      </c>
      <c r="G289" s="67" t="s">
        <v>12</v>
      </c>
      <c r="H289" s="67" t="str">
        <f t="shared" si="52"/>
        <v>00304389633TRLO1</v>
      </c>
      <c r="J289" t="s">
        <v>385</v>
      </c>
      <c r="K289" t="s">
        <v>386</v>
      </c>
      <c r="L289">
        <v>7</v>
      </c>
      <c r="M289">
        <v>2515</v>
      </c>
      <c r="N289" t="s">
        <v>387</v>
      </c>
      <c r="O289" t="s">
        <v>3300</v>
      </c>
      <c r="P289" t="s">
        <v>388</v>
      </c>
      <c r="Q289" t="s">
        <v>3302</v>
      </c>
      <c r="R289">
        <v>840</v>
      </c>
      <c r="S289">
        <v>1</v>
      </c>
      <c r="T289">
        <v>1</v>
      </c>
    </row>
    <row r="290" spans="1:20">
      <c r="A290" s="69">
        <f ca="1">Overview!$W$8</f>
        <v>44720</v>
      </c>
      <c r="B290" s="65" t="str">
        <f t="shared" si="48"/>
        <v>15:01:06</v>
      </c>
      <c r="C290" s="65" t="s">
        <v>381</v>
      </c>
      <c r="D290" s="66">
        <f t="shared" si="49"/>
        <v>54</v>
      </c>
      <c r="E290" s="111">
        <f t="shared" si="50"/>
        <v>25.15</v>
      </c>
      <c r="F290" s="113">
        <f t="shared" si="51"/>
        <v>1358.1</v>
      </c>
      <c r="G290" s="67" t="s">
        <v>12</v>
      </c>
      <c r="H290" s="67" t="str">
        <f t="shared" si="52"/>
        <v>00304389634TRLO1</v>
      </c>
      <c r="J290" t="s">
        <v>385</v>
      </c>
      <c r="K290" t="s">
        <v>386</v>
      </c>
      <c r="L290">
        <v>54</v>
      </c>
      <c r="M290">
        <v>2515</v>
      </c>
      <c r="N290" t="s">
        <v>387</v>
      </c>
      <c r="O290" t="s">
        <v>3300</v>
      </c>
      <c r="P290" t="s">
        <v>388</v>
      </c>
      <c r="Q290" t="s">
        <v>3303</v>
      </c>
      <c r="R290">
        <v>840</v>
      </c>
      <c r="S290">
        <v>1</v>
      </c>
      <c r="T290">
        <v>1</v>
      </c>
    </row>
    <row r="291" spans="1:20">
      <c r="A291" s="69">
        <f ca="1">Overview!$W$8</f>
        <v>44720</v>
      </c>
      <c r="B291" s="65" t="str">
        <f t="shared" si="48"/>
        <v>15:01:06</v>
      </c>
      <c r="C291" s="65" t="s">
        <v>381</v>
      </c>
      <c r="D291" s="66">
        <f t="shared" si="49"/>
        <v>108</v>
      </c>
      <c r="E291" s="111">
        <f t="shared" si="50"/>
        <v>25.15</v>
      </c>
      <c r="F291" s="113">
        <f t="shared" si="51"/>
        <v>2716.2</v>
      </c>
      <c r="G291" s="67" t="s">
        <v>12</v>
      </c>
      <c r="H291" s="67" t="str">
        <f t="shared" si="52"/>
        <v>00304389635TRLO1</v>
      </c>
      <c r="J291" t="s">
        <v>385</v>
      </c>
      <c r="K291" t="s">
        <v>386</v>
      </c>
      <c r="L291">
        <v>108</v>
      </c>
      <c r="M291">
        <v>2515</v>
      </c>
      <c r="N291" t="s">
        <v>387</v>
      </c>
      <c r="O291" t="s">
        <v>3300</v>
      </c>
      <c r="P291" t="s">
        <v>388</v>
      </c>
      <c r="Q291" t="s">
        <v>3304</v>
      </c>
      <c r="R291">
        <v>840</v>
      </c>
      <c r="S291">
        <v>1</v>
      </c>
      <c r="T291">
        <v>1</v>
      </c>
    </row>
    <row r="292" spans="1:20">
      <c r="A292" s="69">
        <f ca="1">Overview!$W$8</f>
        <v>44720</v>
      </c>
      <c r="B292" s="65" t="str">
        <f t="shared" si="48"/>
        <v>15:01:06</v>
      </c>
      <c r="C292" s="65" t="s">
        <v>381</v>
      </c>
      <c r="D292" s="66">
        <f t="shared" si="49"/>
        <v>61</v>
      </c>
      <c r="E292" s="111">
        <f t="shared" si="50"/>
        <v>25.15</v>
      </c>
      <c r="F292" s="113">
        <f t="shared" si="51"/>
        <v>1534.1499999999999</v>
      </c>
      <c r="G292" s="67" t="s">
        <v>12</v>
      </c>
      <c r="H292" s="67" t="str">
        <f t="shared" si="52"/>
        <v>00304389636TRLO1</v>
      </c>
      <c r="J292" t="s">
        <v>385</v>
      </c>
      <c r="K292" t="s">
        <v>386</v>
      </c>
      <c r="L292">
        <v>61</v>
      </c>
      <c r="M292">
        <v>2515</v>
      </c>
      <c r="N292" t="s">
        <v>387</v>
      </c>
      <c r="O292" t="s">
        <v>3300</v>
      </c>
      <c r="P292" t="s">
        <v>388</v>
      </c>
      <c r="Q292" t="s">
        <v>3305</v>
      </c>
      <c r="R292">
        <v>840</v>
      </c>
      <c r="S292">
        <v>1</v>
      </c>
      <c r="T292">
        <v>1</v>
      </c>
    </row>
    <row r="293" spans="1:20">
      <c r="A293" s="69">
        <f ca="1">Overview!$W$8</f>
        <v>44720</v>
      </c>
      <c r="B293" s="65" t="str">
        <f t="shared" si="48"/>
        <v>15:01:06</v>
      </c>
      <c r="C293" s="65" t="s">
        <v>381</v>
      </c>
      <c r="D293" s="66">
        <f t="shared" si="49"/>
        <v>61</v>
      </c>
      <c r="E293" s="111">
        <f t="shared" si="50"/>
        <v>25.15</v>
      </c>
      <c r="F293" s="113">
        <f t="shared" si="51"/>
        <v>1534.1499999999999</v>
      </c>
      <c r="G293" s="67" t="s">
        <v>12</v>
      </c>
      <c r="H293" s="67" t="str">
        <f t="shared" si="52"/>
        <v>00304389637TRLO1</v>
      </c>
      <c r="J293" t="s">
        <v>385</v>
      </c>
      <c r="K293" t="s">
        <v>386</v>
      </c>
      <c r="L293">
        <v>61</v>
      </c>
      <c r="M293">
        <v>2515</v>
      </c>
      <c r="N293" t="s">
        <v>387</v>
      </c>
      <c r="O293" t="s">
        <v>3300</v>
      </c>
      <c r="P293" t="s">
        <v>388</v>
      </c>
      <c r="Q293" t="s">
        <v>3306</v>
      </c>
      <c r="R293">
        <v>840</v>
      </c>
      <c r="S293">
        <v>1</v>
      </c>
      <c r="T293">
        <v>1</v>
      </c>
    </row>
    <row r="294" spans="1:20">
      <c r="A294" s="69">
        <f ca="1">Overview!$W$8</f>
        <v>44720</v>
      </c>
      <c r="B294" s="65" t="str">
        <f t="shared" si="48"/>
        <v>15:01:06</v>
      </c>
      <c r="C294" s="65" t="s">
        <v>381</v>
      </c>
      <c r="D294" s="66">
        <f t="shared" si="49"/>
        <v>61</v>
      </c>
      <c r="E294" s="111">
        <f t="shared" si="50"/>
        <v>25.15</v>
      </c>
      <c r="F294" s="113">
        <f t="shared" si="51"/>
        <v>1534.1499999999999</v>
      </c>
      <c r="G294" s="67" t="s">
        <v>12</v>
      </c>
      <c r="H294" s="67" t="str">
        <f t="shared" si="52"/>
        <v>00304389638TRLO1</v>
      </c>
      <c r="J294" t="s">
        <v>385</v>
      </c>
      <c r="K294" t="s">
        <v>386</v>
      </c>
      <c r="L294">
        <v>61</v>
      </c>
      <c r="M294">
        <v>2515</v>
      </c>
      <c r="N294" t="s">
        <v>387</v>
      </c>
      <c r="O294" t="s">
        <v>3300</v>
      </c>
      <c r="P294" t="s">
        <v>388</v>
      </c>
      <c r="Q294" t="s">
        <v>3307</v>
      </c>
      <c r="R294">
        <v>840</v>
      </c>
      <c r="S294">
        <v>1</v>
      </c>
      <c r="T294">
        <v>1</v>
      </c>
    </row>
    <row r="295" spans="1:20">
      <c r="A295" s="69">
        <f ca="1">Overview!$W$8</f>
        <v>44720</v>
      </c>
      <c r="B295" s="65" t="str">
        <f t="shared" si="48"/>
        <v>15:01:06</v>
      </c>
      <c r="C295" s="65" t="s">
        <v>381</v>
      </c>
      <c r="D295" s="66">
        <f t="shared" si="49"/>
        <v>51</v>
      </c>
      <c r="E295" s="111">
        <f t="shared" si="50"/>
        <v>25.15</v>
      </c>
      <c r="F295" s="113">
        <f t="shared" si="51"/>
        <v>1282.6499999999999</v>
      </c>
      <c r="G295" s="67" t="s">
        <v>12</v>
      </c>
      <c r="H295" s="67" t="str">
        <f t="shared" si="52"/>
        <v>00304389640TRLO1</v>
      </c>
      <c r="J295" t="s">
        <v>385</v>
      </c>
      <c r="K295" t="s">
        <v>386</v>
      </c>
      <c r="L295">
        <v>51</v>
      </c>
      <c r="M295">
        <v>2515</v>
      </c>
      <c r="N295" t="s">
        <v>387</v>
      </c>
      <c r="O295" t="s">
        <v>3300</v>
      </c>
      <c r="P295" t="s">
        <v>388</v>
      </c>
      <c r="Q295" t="s">
        <v>3308</v>
      </c>
      <c r="R295">
        <v>840</v>
      </c>
      <c r="S295">
        <v>1</v>
      </c>
      <c r="T295">
        <v>1</v>
      </c>
    </row>
    <row r="296" spans="1:20">
      <c r="A296" s="69">
        <f ca="1">Overview!$W$8</f>
        <v>44720</v>
      </c>
      <c r="B296" s="65" t="str">
        <f t="shared" si="48"/>
        <v>15:01:06</v>
      </c>
      <c r="C296" s="65" t="s">
        <v>381</v>
      </c>
      <c r="D296" s="66">
        <f t="shared" si="49"/>
        <v>20</v>
      </c>
      <c r="E296" s="111">
        <f t="shared" si="50"/>
        <v>25.15</v>
      </c>
      <c r="F296" s="113">
        <f t="shared" si="51"/>
        <v>503</v>
      </c>
      <c r="G296" s="67" t="s">
        <v>12</v>
      </c>
      <c r="H296" s="67" t="str">
        <f t="shared" si="52"/>
        <v>00304389641TRLO1</v>
      </c>
      <c r="J296" t="s">
        <v>385</v>
      </c>
      <c r="K296" t="s">
        <v>386</v>
      </c>
      <c r="L296">
        <v>20</v>
      </c>
      <c r="M296">
        <v>2515</v>
      </c>
      <c r="N296" t="s">
        <v>387</v>
      </c>
      <c r="O296" t="s">
        <v>3300</v>
      </c>
      <c r="P296" t="s">
        <v>388</v>
      </c>
      <c r="Q296" t="s">
        <v>3309</v>
      </c>
      <c r="R296">
        <v>840</v>
      </c>
      <c r="S296">
        <v>1</v>
      </c>
      <c r="T296">
        <v>1</v>
      </c>
    </row>
    <row r="297" spans="1:20">
      <c r="A297" s="69">
        <f ca="1">Overview!$W$8</f>
        <v>44720</v>
      </c>
      <c r="B297" s="65" t="str">
        <f t="shared" si="48"/>
        <v>15:01:06</v>
      </c>
      <c r="C297" s="65" t="s">
        <v>381</v>
      </c>
      <c r="D297" s="66">
        <f t="shared" si="49"/>
        <v>61</v>
      </c>
      <c r="E297" s="111">
        <f t="shared" si="50"/>
        <v>25.15</v>
      </c>
      <c r="F297" s="113">
        <f t="shared" si="51"/>
        <v>1534.1499999999999</v>
      </c>
      <c r="G297" s="67" t="s">
        <v>12</v>
      </c>
      <c r="H297" s="67" t="str">
        <f t="shared" si="52"/>
        <v>00304389643TRLO1</v>
      </c>
      <c r="J297" t="s">
        <v>385</v>
      </c>
      <c r="K297" t="s">
        <v>386</v>
      </c>
      <c r="L297">
        <v>61</v>
      </c>
      <c r="M297">
        <v>2515</v>
      </c>
      <c r="N297" t="s">
        <v>387</v>
      </c>
      <c r="O297" t="s">
        <v>3300</v>
      </c>
      <c r="P297" t="s">
        <v>388</v>
      </c>
      <c r="Q297" t="s">
        <v>3310</v>
      </c>
      <c r="R297">
        <v>840</v>
      </c>
      <c r="S297">
        <v>1</v>
      </c>
      <c r="T297">
        <v>1</v>
      </c>
    </row>
    <row r="298" spans="1:20">
      <c r="A298" s="69">
        <f ca="1">Overview!$W$8</f>
        <v>44720</v>
      </c>
      <c r="B298" s="65" t="str">
        <f t="shared" si="48"/>
        <v>15:01:06</v>
      </c>
      <c r="C298" s="65" t="s">
        <v>381</v>
      </c>
      <c r="D298" s="66">
        <f t="shared" si="49"/>
        <v>102</v>
      </c>
      <c r="E298" s="111">
        <f t="shared" si="50"/>
        <v>25.15</v>
      </c>
      <c r="F298" s="113">
        <f t="shared" si="51"/>
        <v>2565.2999999999997</v>
      </c>
      <c r="G298" s="67" t="s">
        <v>12</v>
      </c>
      <c r="H298" s="67" t="str">
        <f t="shared" si="52"/>
        <v>00304389646TRLO1</v>
      </c>
      <c r="J298" t="s">
        <v>385</v>
      </c>
      <c r="K298" t="s">
        <v>386</v>
      </c>
      <c r="L298">
        <v>102</v>
      </c>
      <c r="M298">
        <v>2515</v>
      </c>
      <c r="N298" t="s">
        <v>387</v>
      </c>
      <c r="O298" t="s">
        <v>3300</v>
      </c>
      <c r="P298" t="s">
        <v>388</v>
      </c>
      <c r="Q298" t="s">
        <v>3311</v>
      </c>
      <c r="R298">
        <v>840</v>
      </c>
      <c r="S298">
        <v>1</v>
      </c>
      <c r="T298">
        <v>1</v>
      </c>
    </row>
    <row r="299" spans="1:20">
      <c r="A299" s="69">
        <f ca="1">Overview!$W$8</f>
        <v>44720</v>
      </c>
      <c r="B299" s="65" t="str">
        <f t="shared" si="48"/>
        <v>15:01:06</v>
      </c>
      <c r="C299" s="65" t="s">
        <v>381</v>
      </c>
      <c r="D299" s="66">
        <f t="shared" si="49"/>
        <v>51</v>
      </c>
      <c r="E299" s="111">
        <f t="shared" si="50"/>
        <v>25.15</v>
      </c>
      <c r="F299" s="113">
        <f t="shared" si="51"/>
        <v>1282.6499999999999</v>
      </c>
      <c r="G299" s="67" t="s">
        <v>12</v>
      </c>
      <c r="H299" s="67" t="str">
        <f t="shared" si="52"/>
        <v>00304389647TRLO1</v>
      </c>
      <c r="J299" t="s">
        <v>385</v>
      </c>
      <c r="K299" t="s">
        <v>386</v>
      </c>
      <c r="L299">
        <v>51</v>
      </c>
      <c r="M299">
        <v>2515</v>
      </c>
      <c r="N299" t="s">
        <v>387</v>
      </c>
      <c r="O299" t="s">
        <v>3300</v>
      </c>
      <c r="P299" t="s">
        <v>388</v>
      </c>
      <c r="Q299" t="s">
        <v>3312</v>
      </c>
      <c r="R299">
        <v>840</v>
      </c>
      <c r="S299">
        <v>1</v>
      </c>
      <c r="T299">
        <v>1</v>
      </c>
    </row>
    <row r="300" spans="1:20">
      <c r="A300" s="69">
        <f ca="1">Overview!$W$8</f>
        <v>44720</v>
      </c>
      <c r="B300" s="65" t="str">
        <f t="shared" si="48"/>
        <v>15:01:06</v>
      </c>
      <c r="C300" s="65" t="s">
        <v>381</v>
      </c>
      <c r="D300" s="66">
        <f t="shared" si="49"/>
        <v>51</v>
      </c>
      <c r="E300" s="111">
        <f t="shared" si="50"/>
        <v>25.15</v>
      </c>
      <c r="F300" s="113">
        <f t="shared" si="51"/>
        <v>1282.6499999999999</v>
      </c>
      <c r="G300" s="67" t="s">
        <v>12</v>
      </c>
      <c r="H300" s="67" t="str">
        <f t="shared" si="52"/>
        <v>00304389648TRLO1</v>
      </c>
      <c r="J300" t="s">
        <v>385</v>
      </c>
      <c r="K300" t="s">
        <v>386</v>
      </c>
      <c r="L300">
        <v>51</v>
      </c>
      <c r="M300">
        <v>2515</v>
      </c>
      <c r="N300" t="s">
        <v>387</v>
      </c>
      <c r="O300" t="s">
        <v>3300</v>
      </c>
      <c r="P300" t="s">
        <v>388</v>
      </c>
      <c r="Q300" t="s">
        <v>3313</v>
      </c>
      <c r="R300">
        <v>840</v>
      </c>
      <c r="S300">
        <v>1</v>
      </c>
      <c r="T300">
        <v>1</v>
      </c>
    </row>
    <row r="301" spans="1:20">
      <c r="A301" s="69">
        <f ca="1">Overview!$W$8</f>
        <v>44720</v>
      </c>
      <c r="B301" s="65" t="str">
        <f t="shared" si="48"/>
        <v>15:01:06</v>
      </c>
      <c r="C301" s="65" t="s">
        <v>381</v>
      </c>
      <c r="D301" s="66">
        <f t="shared" si="49"/>
        <v>31</v>
      </c>
      <c r="E301" s="111">
        <f t="shared" si="50"/>
        <v>25.15</v>
      </c>
      <c r="F301" s="113">
        <f t="shared" si="51"/>
        <v>779.65</v>
      </c>
      <c r="G301" s="67" t="s">
        <v>12</v>
      </c>
      <c r="H301" s="67" t="str">
        <f t="shared" si="52"/>
        <v>00304389649TRLO1</v>
      </c>
      <c r="J301" t="s">
        <v>385</v>
      </c>
      <c r="K301" t="s">
        <v>386</v>
      </c>
      <c r="L301">
        <v>31</v>
      </c>
      <c r="M301">
        <v>2515</v>
      </c>
      <c r="N301" t="s">
        <v>387</v>
      </c>
      <c r="O301" t="s">
        <v>3314</v>
      </c>
      <c r="P301" t="s">
        <v>388</v>
      </c>
      <c r="Q301" t="s">
        <v>3315</v>
      </c>
      <c r="R301">
        <v>840</v>
      </c>
      <c r="S301">
        <v>1</v>
      </c>
      <c r="T301">
        <v>1</v>
      </c>
    </row>
    <row r="302" spans="1:20">
      <c r="A302" s="69">
        <f ca="1">Overview!$W$8</f>
        <v>44720</v>
      </c>
      <c r="B302" s="65" t="str">
        <f t="shared" si="48"/>
        <v>15:01:06</v>
      </c>
      <c r="C302" s="65" t="s">
        <v>381</v>
      </c>
      <c r="D302" s="66">
        <f t="shared" si="49"/>
        <v>51</v>
      </c>
      <c r="E302" s="111">
        <f t="shared" si="50"/>
        <v>25.15</v>
      </c>
      <c r="F302" s="113">
        <f t="shared" si="51"/>
        <v>1282.6499999999999</v>
      </c>
      <c r="G302" s="67" t="s">
        <v>12</v>
      </c>
      <c r="H302" s="67" t="str">
        <f t="shared" si="52"/>
        <v>00304389650TRLO1</v>
      </c>
      <c r="J302" t="s">
        <v>385</v>
      </c>
      <c r="K302" t="s">
        <v>386</v>
      </c>
      <c r="L302">
        <v>51</v>
      </c>
      <c r="M302">
        <v>2515</v>
      </c>
      <c r="N302" t="s">
        <v>387</v>
      </c>
      <c r="O302" t="s">
        <v>3314</v>
      </c>
      <c r="P302" t="s">
        <v>388</v>
      </c>
      <c r="Q302" t="s">
        <v>3316</v>
      </c>
      <c r="R302">
        <v>840</v>
      </c>
      <c r="S302">
        <v>1</v>
      </c>
      <c r="T302">
        <v>1</v>
      </c>
    </row>
    <row r="303" spans="1:20">
      <c r="A303" s="69">
        <f ca="1">Overview!$W$8</f>
        <v>44720</v>
      </c>
      <c r="B303" s="65" t="str">
        <f t="shared" si="48"/>
        <v>15:01:06</v>
      </c>
      <c r="C303" s="65" t="s">
        <v>381</v>
      </c>
      <c r="D303" s="66">
        <f t="shared" si="49"/>
        <v>51</v>
      </c>
      <c r="E303" s="111">
        <f t="shared" si="50"/>
        <v>25.15</v>
      </c>
      <c r="F303" s="113">
        <f t="shared" si="51"/>
        <v>1282.6499999999999</v>
      </c>
      <c r="G303" s="67" t="s">
        <v>12</v>
      </c>
      <c r="H303" s="67" t="str">
        <f t="shared" si="52"/>
        <v>00304389651TRLO1</v>
      </c>
      <c r="J303" t="s">
        <v>385</v>
      </c>
      <c r="K303" t="s">
        <v>386</v>
      </c>
      <c r="L303">
        <v>51</v>
      </c>
      <c r="M303">
        <v>2515</v>
      </c>
      <c r="N303" t="s">
        <v>387</v>
      </c>
      <c r="O303" t="s">
        <v>3314</v>
      </c>
      <c r="P303" t="s">
        <v>388</v>
      </c>
      <c r="Q303" t="s">
        <v>3317</v>
      </c>
      <c r="R303">
        <v>840</v>
      </c>
      <c r="S303">
        <v>1</v>
      </c>
      <c r="T303">
        <v>1</v>
      </c>
    </row>
    <row r="304" spans="1:20">
      <c r="A304" s="69">
        <f ca="1">Overview!$W$8</f>
        <v>44720</v>
      </c>
      <c r="B304" s="65" t="str">
        <f t="shared" ref="B304:B367" si="53">MID(O304,FIND(" ",O304)+1,8)</f>
        <v>15:01:06</v>
      </c>
      <c r="C304" s="65" t="s">
        <v>381</v>
      </c>
      <c r="D304" s="66">
        <f t="shared" ref="D304:D367" si="54">L304</f>
        <v>50</v>
      </c>
      <c r="E304" s="111">
        <f t="shared" ref="E304:E367" si="55">M304/100</f>
        <v>25.15</v>
      </c>
      <c r="F304" s="113">
        <f t="shared" ref="F304:F367" si="56">(D304*E304)</f>
        <v>1257.5</v>
      </c>
      <c r="G304" s="67" t="s">
        <v>12</v>
      </c>
      <c r="H304" s="67" t="str">
        <f t="shared" ref="H304:H367" si="57">Q304</f>
        <v>00304389652TRLO1</v>
      </c>
      <c r="J304" t="s">
        <v>385</v>
      </c>
      <c r="K304" t="s">
        <v>386</v>
      </c>
      <c r="L304">
        <v>50</v>
      </c>
      <c r="M304">
        <v>2515</v>
      </c>
      <c r="N304" t="s">
        <v>387</v>
      </c>
      <c r="O304" t="s">
        <v>3314</v>
      </c>
      <c r="P304" t="s">
        <v>388</v>
      </c>
      <c r="Q304" t="s">
        <v>3318</v>
      </c>
      <c r="R304">
        <v>840</v>
      </c>
      <c r="S304">
        <v>1</v>
      </c>
      <c r="T304">
        <v>1</v>
      </c>
    </row>
    <row r="305" spans="1:20">
      <c r="A305" s="69">
        <f ca="1">Overview!$W$8</f>
        <v>44720</v>
      </c>
      <c r="B305" s="65" t="str">
        <f t="shared" si="53"/>
        <v>15:01:06</v>
      </c>
      <c r="C305" s="65" t="s">
        <v>381</v>
      </c>
      <c r="D305" s="66">
        <f t="shared" si="54"/>
        <v>50</v>
      </c>
      <c r="E305" s="111">
        <f t="shared" si="55"/>
        <v>25.15</v>
      </c>
      <c r="F305" s="113">
        <f t="shared" si="56"/>
        <v>1257.5</v>
      </c>
      <c r="G305" s="67" t="s">
        <v>12</v>
      </c>
      <c r="H305" s="67" t="str">
        <f t="shared" si="57"/>
        <v>00304389653TRLO1</v>
      </c>
      <c r="J305" t="s">
        <v>385</v>
      </c>
      <c r="K305" t="s">
        <v>386</v>
      </c>
      <c r="L305">
        <v>50</v>
      </c>
      <c r="M305">
        <v>2515</v>
      </c>
      <c r="N305" t="s">
        <v>387</v>
      </c>
      <c r="O305" t="s">
        <v>3314</v>
      </c>
      <c r="P305" t="s">
        <v>388</v>
      </c>
      <c r="Q305" t="s">
        <v>3319</v>
      </c>
      <c r="R305">
        <v>840</v>
      </c>
      <c r="S305">
        <v>1</v>
      </c>
      <c r="T305">
        <v>1</v>
      </c>
    </row>
    <row r="306" spans="1:20">
      <c r="A306" s="69">
        <f ca="1">Overview!$W$8</f>
        <v>44720</v>
      </c>
      <c r="B306" s="65" t="str">
        <f t="shared" si="53"/>
        <v>15:01:06</v>
      </c>
      <c r="C306" s="65" t="s">
        <v>381</v>
      </c>
      <c r="D306" s="66">
        <f t="shared" si="54"/>
        <v>50</v>
      </c>
      <c r="E306" s="111">
        <f t="shared" si="55"/>
        <v>25.15</v>
      </c>
      <c r="F306" s="113">
        <f t="shared" si="56"/>
        <v>1257.5</v>
      </c>
      <c r="G306" s="67" t="s">
        <v>12</v>
      </c>
      <c r="H306" s="67" t="str">
        <f t="shared" si="57"/>
        <v>00304389654TRLO1</v>
      </c>
      <c r="J306" t="s">
        <v>385</v>
      </c>
      <c r="K306" t="s">
        <v>386</v>
      </c>
      <c r="L306">
        <v>50</v>
      </c>
      <c r="M306">
        <v>2515</v>
      </c>
      <c r="N306" t="s">
        <v>387</v>
      </c>
      <c r="O306" t="s">
        <v>3314</v>
      </c>
      <c r="P306" t="s">
        <v>388</v>
      </c>
      <c r="Q306" t="s">
        <v>3320</v>
      </c>
      <c r="R306">
        <v>840</v>
      </c>
      <c r="S306">
        <v>1</v>
      </c>
      <c r="T306">
        <v>1</v>
      </c>
    </row>
    <row r="307" spans="1:20">
      <c r="A307" s="69">
        <f ca="1">Overview!$W$8</f>
        <v>44720</v>
      </c>
      <c r="B307" s="65" t="str">
        <f t="shared" si="53"/>
        <v>15:01:06</v>
      </c>
      <c r="C307" s="65" t="s">
        <v>381</v>
      </c>
      <c r="D307" s="66">
        <f t="shared" si="54"/>
        <v>50</v>
      </c>
      <c r="E307" s="111">
        <f t="shared" si="55"/>
        <v>25.15</v>
      </c>
      <c r="F307" s="113">
        <f t="shared" si="56"/>
        <v>1257.5</v>
      </c>
      <c r="G307" s="67" t="s">
        <v>12</v>
      </c>
      <c r="H307" s="67" t="str">
        <f t="shared" si="57"/>
        <v>00304389655TRLO1</v>
      </c>
      <c r="J307" t="s">
        <v>385</v>
      </c>
      <c r="K307" t="s">
        <v>386</v>
      </c>
      <c r="L307">
        <v>50</v>
      </c>
      <c r="M307">
        <v>2515</v>
      </c>
      <c r="N307" t="s">
        <v>387</v>
      </c>
      <c r="O307" t="s">
        <v>3314</v>
      </c>
      <c r="P307" t="s">
        <v>388</v>
      </c>
      <c r="Q307" t="s">
        <v>3321</v>
      </c>
      <c r="R307">
        <v>840</v>
      </c>
      <c r="S307">
        <v>1</v>
      </c>
      <c r="T307">
        <v>1</v>
      </c>
    </row>
    <row r="308" spans="1:20">
      <c r="A308" s="69">
        <f ca="1">Overview!$W$8</f>
        <v>44720</v>
      </c>
      <c r="B308" s="65" t="str">
        <f t="shared" si="53"/>
        <v>15:01:06</v>
      </c>
      <c r="C308" s="65" t="s">
        <v>381</v>
      </c>
      <c r="D308" s="66">
        <f t="shared" si="54"/>
        <v>53</v>
      </c>
      <c r="E308" s="111">
        <f t="shared" si="55"/>
        <v>25.15</v>
      </c>
      <c r="F308" s="113">
        <f t="shared" si="56"/>
        <v>1332.9499999999998</v>
      </c>
      <c r="G308" s="67" t="s">
        <v>12</v>
      </c>
      <c r="H308" s="67" t="str">
        <f t="shared" si="57"/>
        <v>00304389656TRLO1</v>
      </c>
      <c r="J308" t="s">
        <v>385</v>
      </c>
      <c r="K308" t="s">
        <v>386</v>
      </c>
      <c r="L308">
        <v>53</v>
      </c>
      <c r="M308">
        <v>2515</v>
      </c>
      <c r="N308" t="s">
        <v>387</v>
      </c>
      <c r="O308" t="s">
        <v>3314</v>
      </c>
      <c r="P308" t="s">
        <v>388</v>
      </c>
      <c r="Q308" t="s">
        <v>3322</v>
      </c>
      <c r="R308">
        <v>840</v>
      </c>
      <c r="S308">
        <v>1</v>
      </c>
      <c r="T308">
        <v>1</v>
      </c>
    </row>
    <row r="309" spans="1:20">
      <c r="A309" s="69">
        <f ca="1">Overview!$W$8</f>
        <v>44720</v>
      </c>
      <c r="B309" s="65" t="str">
        <f t="shared" si="53"/>
        <v>15:01:06</v>
      </c>
      <c r="C309" s="65" t="s">
        <v>381</v>
      </c>
      <c r="D309" s="66">
        <f t="shared" si="54"/>
        <v>50</v>
      </c>
      <c r="E309" s="111">
        <f t="shared" si="55"/>
        <v>25.15</v>
      </c>
      <c r="F309" s="113">
        <f t="shared" si="56"/>
        <v>1257.5</v>
      </c>
      <c r="G309" s="67" t="s">
        <v>12</v>
      </c>
      <c r="H309" s="67" t="str">
        <f t="shared" si="57"/>
        <v>00304389657TRLO1</v>
      </c>
      <c r="J309" t="s">
        <v>385</v>
      </c>
      <c r="K309" t="s">
        <v>386</v>
      </c>
      <c r="L309">
        <v>50</v>
      </c>
      <c r="M309">
        <v>2515</v>
      </c>
      <c r="N309" t="s">
        <v>387</v>
      </c>
      <c r="O309" t="s">
        <v>3314</v>
      </c>
      <c r="P309" t="s">
        <v>388</v>
      </c>
      <c r="Q309" t="s">
        <v>3323</v>
      </c>
      <c r="R309">
        <v>840</v>
      </c>
      <c r="S309">
        <v>1</v>
      </c>
      <c r="T309">
        <v>1</v>
      </c>
    </row>
    <row r="310" spans="1:20">
      <c r="A310" s="69">
        <f ca="1">Overview!$W$8</f>
        <v>44720</v>
      </c>
      <c r="B310" s="65" t="str">
        <f t="shared" si="53"/>
        <v>15:01:06</v>
      </c>
      <c r="C310" s="65" t="s">
        <v>381</v>
      </c>
      <c r="D310" s="66">
        <f t="shared" si="54"/>
        <v>50</v>
      </c>
      <c r="E310" s="111">
        <f t="shared" si="55"/>
        <v>25.15</v>
      </c>
      <c r="F310" s="113">
        <f t="shared" si="56"/>
        <v>1257.5</v>
      </c>
      <c r="G310" s="67" t="s">
        <v>12</v>
      </c>
      <c r="H310" s="67" t="str">
        <f t="shared" si="57"/>
        <v>00304389658TRLO1</v>
      </c>
      <c r="J310" t="s">
        <v>385</v>
      </c>
      <c r="K310" t="s">
        <v>386</v>
      </c>
      <c r="L310">
        <v>50</v>
      </c>
      <c r="M310">
        <v>2515</v>
      </c>
      <c r="N310" t="s">
        <v>387</v>
      </c>
      <c r="O310" t="s">
        <v>3314</v>
      </c>
      <c r="P310" t="s">
        <v>388</v>
      </c>
      <c r="Q310" t="s">
        <v>3324</v>
      </c>
      <c r="R310">
        <v>840</v>
      </c>
      <c r="S310">
        <v>1</v>
      </c>
      <c r="T310">
        <v>1</v>
      </c>
    </row>
    <row r="311" spans="1:20">
      <c r="A311" s="69">
        <f ca="1">Overview!$W$8</f>
        <v>44720</v>
      </c>
      <c r="B311" s="65" t="str">
        <f t="shared" si="53"/>
        <v>15:01:06</v>
      </c>
      <c r="C311" s="65" t="s">
        <v>381</v>
      </c>
      <c r="D311" s="66">
        <f t="shared" si="54"/>
        <v>53</v>
      </c>
      <c r="E311" s="111">
        <f t="shared" si="55"/>
        <v>25.15</v>
      </c>
      <c r="F311" s="113">
        <f t="shared" si="56"/>
        <v>1332.9499999999998</v>
      </c>
      <c r="G311" s="67" t="s">
        <v>12</v>
      </c>
      <c r="H311" s="67" t="str">
        <f t="shared" si="57"/>
        <v>00304389659TRLO1</v>
      </c>
      <c r="J311" t="s">
        <v>385</v>
      </c>
      <c r="K311" t="s">
        <v>386</v>
      </c>
      <c r="L311">
        <v>53</v>
      </c>
      <c r="M311">
        <v>2515</v>
      </c>
      <c r="N311" t="s">
        <v>387</v>
      </c>
      <c r="O311" t="s">
        <v>3314</v>
      </c>
      <c r="P311" t="s">
        <v>388</v>
      </c>
      <c r="Q311" t="s">
        <v>3325</v>
      </c>
      <c r="R311">
        <v>840</v>
      </c>
      <c r="S311">
        <v>1</v>
      </c>
      <c r="T311">
        <v>1</v>
      </c>
    </row>
    <row r="312" spans="1:20">
      <c r="A312" s="69">
        <f ca="1">Overview!$W$8</f>
        <v>44720</v>
      </c>
      <c r="B312" s="65" t="str">
        <f t="shared" si="53"/>
        <v>15:01:06</v>
      </c>
      <c r="C312" s="65" t="s">
        <v>381</v>
      </c>
      <c r="D312" s="66">
        <f t="shared" si="54"/>
        <v>53</v>
      </c>
      <c r="E312" s="111">
        <f t="shared" si="55"/>
        <v>25.15</v>
      </c>
      <c r="F312" s="113">
        <f t="shared" si="56"/>
        <v>1332.9499999999998</v>
      </c>
      <c r="G312" s="67" t="s">
        <v>12</v>
      </c>
      <c r="H312" s="67" t="str">
        <f t="shared" si="57"/>
        <v>00304389660TRLO1</v>
      </c>
      <c r="J312" t="s">
        <v>385</v>
      </c>
      <c r="K312" t="s">
        <v>386</v>
      </c>
      <c r="L312">
        <v>53</v>
      </c>
      <c r="M312">
        <v>2515</v>
      </c>
      <c r="N312" t="s">
        <v>387</v>
      </c>
      <c r="O312" t="s">
        <v>3314</v>
      </c>
      <c r="P312" t="s">
        <v>388</v>
      </c>
      <c r="Q312" t="s">
        <v>3326</v>
      </c>
      <c r="R312">
        <v>840</v>
      </c>
      <c r="S312">
        <v>1</v>
      </c>
      <c r="T312">
        <v>1</v>
      </c>
    </row>
    <row r="313" spans="1:20">
      <c r="A313" s="69">
        <f ca="1">Overview!$W$8</f>
        <v>44720</v>
      </c>
      <c r="B313" s="65" t="str">
        <f t="shared" si="53"/>
        <v>15:01:06</v>
      </c>
      <c r="C313" s="65" t="s">
        <v>381</v>
      </c>
      <c r="D313" s="66">
        <f t="shared" si="54"/>
        <v>53</v>
      </c>
      <c r="E313" s="111">
        <f t="shared" si="55"/>
        <v>25.15</v>
      </c>
      <c r="F313" s="113">
        <f t="shared" si="56"/>
        <v>1332.9499999999998</v>
      </c>
      <c r="G313" s="67" t="s">
        <v>12</v>
      </c>
      <c r="H313" s="67" t="str">
        <f t="shared" si="57"/>
        <v>00304389661TRLO1</v>
      </c>
      <c r="J313" t="s">
        <v>385</v>
      </c>
      <c r="K313" t="s">
        <v>386</v>
      </c>
      <c r="L313">
        <v>53</v>
      </c>
      <c r="M313">
        <v>2515</v>
      </c>
      <c r="N313" t="s">
        <v>387</v>
      </c>
      <c r="O313" t="s">
        <v>3314</v>
      </c>
      <c r="P313" t="s">
        <v>388</v>
      </c>
      <c r="Q313" t="s">
        <v>3327</v>
      </c>
      <c r="R313">
        <v>840</v>
      </c>
      <c r="S313">
        <v>1</v>
      </c>
      <c r="T313">
        <v>1</v>
      </c>
    </row>
    <row r="314" spans="1:20">
      <c r="A314" s="69">
        <f ca="1">Overview!$W$8</f>
        <v>44720</v>
      </c>
      <c r="B314" s="65" t="str">
        <f t="shared" si="53"/>
        <v>15:01:06</v>
      </c>
      <c r="C314" s="65" t="s">
        <v>381</v>
      </c>
      <c r="D314" s="66">
        <f t="shared" si="54"/>
        <v>53</v>
      </c>
      <c r="E314" s="111">
        <f t="shared" si="55"/>
        <v>25.15</v>
      </c>
      <c r="F314" s="113">
        <f t="shared" si="56"/>
        <v>1332.9499999999998</v>
      </c>
      <c r="G314" s="67" t="s">
        <v>12</v>
      </c>
      <c r="H314" s="67" t="str">
        <f t="shared" si="57"/>
        <v>00304389662TRLO1</v>
      </c>
      <c r="J314" t="s">
        <v>385</v>
      </c>
      <c r="K314" t="s">
        <v>386</v>
      </c>
      <c r="L314">
        <v>53</v>
      </c>
      <c r="M314">
        <v>2515</v>
      </c>
      <c r="N314" t="s">
        <v>387</v>
      </c>
      <c r="O314" t="s">
        <v>3314</v>
      </c>
      <c r="P314" t="s">
        <v>388</v>
      </c>
      <c r="Q314" t="s">
        <v>3328</v>
      </c>
      <c r="R314">
        <v>840</v>
      </c>
      <c r="S314">
        <v>1</v>
      </c>
      <c r="T314">
        <v>1</v>
      </c>
    </row>
    <row r="315" spans="1:20">
      <c r="A315" s="69">
        <f ca="1">Overview!$W$8</f>
        <v>44720</v>
      </c>
      <c r="B315" s="65" t="str">
        <f t="shared" si="53"/>
        <v>15:01:06</v>
      </c>
      <c r="C315" s="65" t="s">
        <v>381</v>
      </c>
      <c r="D315" s="66">
        <f t="shared" si="54"/>
        <v>53</v>
      </c>
      <c r="E315" s="111">
        <f t="shared" si="55"/>
        <v>25.15</v>
      </c>
      <c r="F315" s="113">
        <f t="shared" si="56"/>
        <v>1332.9499999999998</v>
      </c>
      <c r="G315" s="67" t="s">
        <v>12</v>
      </c>
      <c r="H315" s="67" t="str">
        <f t="shared" si="57"/>
        <v>00304389663TRLO1</v>
      </c>
      <c r="J315" t="s">
        <v>385</v>
      </c>
      <c r="K315" t="s">
        <v>386</v>
      </c>
      <c r="L315">
        <v>53</v>
      </c>
      <c r="M315">
        <v>2515</v>
      </c>
      <c r="N315" t="s">
        <v>387</v>
      </c>
      <c r="O315" t="s">
        <v>3314</v>
      </c>
      <c r="P315" t="s">
        <v>388</v>
      </c>
      <c r="Q315" t="s">
        <v>3329</v>
      </c>
      <c r="R315">
        <v>840</v>
      </c>
      <c r="S315">
        <v>1</v>
      </c>
      <c r="T315">
        <v>1</v>
      </c>
    </row>
    <row r="316" spans="1:20">
      <c r="A316" s="69">
        <f ca="1">Overview!$W$8</f>
        <v>44720</v>
      </c>
      <c r="B316" s="65" t="str">
        <f t="shared" si="53"/>
        <v>15:01:11</v>
      </c>
      <c r="C316" s="65" t="s">
        <v>381</v>
      </c>
      <c r="D316" s="66">
        <f t="shared" si="54"/>
        <v>150</v>
      </c>
      <c r="E316" s="111">
        <f t="shared" si="55"/>
        <v>25.15</v>
      </c>
      <c r="F316" s="113">
        <f t="shared" si="56"/>
        <v>3772.5</v>
      </c>
      <c r="G316" s="67" t="s">
        <v>12</v>
      </c>
      <c r="H316" s="67" t="str">
        <f t="shared" si="57"/>
        <v>00304389812TRLO1</v>
      </c>
      <c r="J316" t="s">
        <v>385</v>
      </c>
      <c r="K316" t="s">
        <v>386</v>
      </c>
      <c r="L316">
        <v>150</v>
      </c>
      <c r="M316">
        <v>2515</v>
      </c>
      <c r="N316" t="s">
        <v>387</v>
      </c>
      <c r="O316" t="s">
        <v>3330</v>
      </c>
      <c r="P316" t="s">
        <v>388</v>
      </c>
      <c r="Q316" t="s">
        <v>3331</v>
      </c>
      <c r="R316">
        <v>840</v>
      </c>
      <c r="S316">
        <v>1</v>
      </c>
      <c r="T316">
        <v>1</v>
      </c>
    </row>
    <row r="317" spans="1:20">
      <c r="A317" s="69">
        <f ca="1">Overview!$W$8</f>
        <v>44720</v>
      </c>
      <c r="B317" s="65" t="str">
        <f t="shared" si="53"/>
        <v>15:01:11</v>
      </c>
      <c r="C317" s="65" t="s">
        <v>381</v>
      </c>
      <c r="D317" s="66">
        <f t="shared" si="54"/>
        <v>136</v>
      </c>
      <c r="E317" s="111">
        <f t="shared" si="55"/>
        <v>25.15</v>
      </c>
      <c r="F317" s="113">
        <f t="shared" si="56"/>
        <v>3420.3999999999996</v>
      </c>
      <c r="G317" s="67" t="s">
        <v>12</v>
      </c>
      <c r="H317" s="67" t="str">
        <f t="shared" si="57"/>
        <v>00304389813TRLO1</v>
      </c>
      <c r="J317" t="s">
        <v>385</v>
      </c>
      <c r="K317" t="s">
        <v>386</v>
      </c>
      <c r="L317">
        <v>136</v>
      </c>
      <c r="M317">
        <v>2515</v>
      </c>
      <c r="N317" t="s">
        <v>387</v>
      </c>
      <c r="O317" t="s">
        <v>3330</v>
      </c>
      <c r="P317" t="s">
        <v>388</v>
      </c>
      <c r="Q317" t="s">
        <v>3332</v>
      </c>
      <c r="R317">
        <v>840</v>
      </c>
      <c r="S317">
        <v>1</v>
      </c>
      <c r="T317">
        <v>1</v>
      </c>
    </row>
    <row r="318" spans="1:20">
      <c r="A318" s="69">
        <f ca="1">Overview!$W$8</f>
        <v>44720</v>
      </c>
      <c r="B318" s="65" t="str">
        <f t="shared" si="53"/>
        <v>15:01:11</v>
      </c>
      <c r="C318" s="65" t="s">
        <v>381</v>
      </c>
      <c r="D318" s="66">
        <f t="shared" si="54"/>
        <v>120</v>
      </c>
      <c r="E318" s="111">
        <f t="shared" si="55"/>
        <v>25.15</v>
      </c>
      <c r="F318" s="113">
        <f t="shared" si="56"/>
        <v>3018</v>
      </c>
      <c r="G318" s="67" t="s">
        <v>12</v>
      </c>
      <c r="H318" s="67" t="str">
        <f t="shared" si="57"/>
        <v>00304389814TRLO1</v>
      </c>
      <c r="J318" t="s">
        <v>385</v>
      </c>
      <c r="K318" t="s">
        <v>386</v>
      </c>
      <c r="L318">
        <v>120</v>
      </c>
      <c r="M318">
        <v>2515</v>
      </c>
      <c r="N318" t="s">
        <v>387</v>
      </c>
      <c r="O318" t="s">
        <v>3330</v>
      </c>
      <c r="P318" t="s">
        <v>388</v>
      </c>
      <c r="Q318" t="s">
        <v>3333</v>
      </c>
      <c r="R318">
        <v>840</v>
      </c>
      <c r="S318">
        <v>1</v>
      </c>
      <c r="T318">
        <v>1</v>
      </c>
    </row>
    <row r="319" spans="1:20">
      <c r="A319" s="69">
        <f ca="1">Overview!$W$8</f>
        <v>44720</v>
      </c>
      <c r="B319" s="65" t="str">
        <f t="shared" si="53"/>
        <v>15:01:27</v>
      </c>
      <c r="C319" s="65" t="s">
        <v>381</v>
      </c>
      <c r="D319" s="66">
        <f t="shared" si="54"/>
        <v>54</v>
      </c>
      <c r="E319" s="111">
        <f t="shared" si="55"/>
        <v>25.15</v>
      </c>
      <c r="F319" s="113">
        <f t="shared" si="56"/>
        <v>1358.1</v>
      </c>
      <c r="G319" s="67" t="s">
        <v>12</v>
      </c>
      <c r="H319" s="67" t="str">
        <f t="shared" si="57"/>
        <v>00304390016TRLO1</v>
      </c>
      <c r="J319" t="s">
        <v>385</v>
      </c>
      <c r="K319" t="s">
        <v>386</v>
      </c>
      <c r="L319">
        <v>54</v>
      </c>
      <c r="M319">
        <v>2515</v>
      </c>
      <c r="N319" t="s">
        <v>387</v>
      </c>
      <c r="O319" t="s">
        <v>3334</v>
      </c>
      <c r="P319" t="s">
        <v>388</v>
      </c>
      <c r="Q319" t="s">
        <v>3335</v>
      </c>
      <c r="R319">
        <v>840</v>
      </c>
      <c r="S319">
        <v>1</v>
      </c>
      <c r="T319">
        <v>1</v>
      </c>
    </row>
    <row r="320" spans="1:20">
      <c r="A320" s="69">
        <f ca="1">Overview!$W$8</f>
        <v>44720</v>
      </c>
      <c r="B320" s="65" t="str">
        <f t="shared" si="53"/>
        <v>15:01:49</v>
      </c>
      <c r="C320" s="65" t="s">
        <v>381</v>
      </c>
      <c r="D320" s="66">
        <f t="shared" si="54"/>
        <v>54</v>
      </c>
      <c r="E320" s="111">
        <f t="shared" si="55"/>
        <v>25.15</v>
      </c>
      <c r="F320" s="113">
        <f t="shared" si="56"/>
        <v>1358.1</v>
      </c>
      <c r="G320" s="67" t="s">
        <v>12</v>
      </c>
      <c r="H320" s="67" t="str">
        <f t="shared" si="57"/>
        <v>00304390166TRLO1</v>
      </c>
      <c r="J320" t="s">
        <v>385</v>
      </c>
      <c r="K320" t="s">
        <v>386</v>
      </c>
      <c r="L320">
        <v>54</v>
      </c>
      <c r="M320">
        <v>2515</v>
      </c>
      <c r="N320" t="s">
        <v>387</v>
      </c>
      <c r="O320" t="s">
        <v>3336</v>
      </c>
      <c r="P320" t="s">
        <v>388</v>
      </c>
      <c r="Q320" t="s">
        <v>3337</v>
      </c>
      <c r="R320">
        <v>840</v>
      </c>
      <c r="S320">
        <v>1</v>
      </c>
      <c r="T320">
        <v>1</v>
      </c>
    </row>
    <row r="321" spans="1:20">
      <c r="A321" s="69">
        <f ca="1">Overview!$W$8</f>
        <v>44720</v>
      </c>
      <c r="B321" s="65" t="str">
        <f t="shared" si="53"/>
        <v>15:02:17</v>
      </c>
      <c r="C321" s="65" t="s">
        <v>381</v>
      </c>
      <c r="D321" s="66">
        <f t="shared" si="54"/>
        <v>42</v>
      </c>
      <c r="E321" s="111">
        <f t="shared" si="55"/>
        <v>25.15</v>
      </c>
      <c r="F321" s="113">
        <f t="shared" si="56"/>
        <v>1056.3</v>
      </c>
      <c r="G321" s="67" t="s">
        <v>12</v>
      </c>
      <c r="H321" s="67" t="str">
        <f t="shared" si="57"/>
        <v>00304390409TRLO1</v>
      </c>
      <c r="J321" t="s">
        <v>385</v>
      </c>
      <c r="K321" t="s">
        <v>386</v>
      </c>
      <c r="L321">
        <v>42</v>
      </c>
      <c r="M321">
        <v>2515</v>
      </c>
      <c r="N321" t="s">
        <v>387</v>
      </c>
      <c r="O321" t="s">
        <v>3338</v>
      </c>
      <c r="P321" t="s">
        <v>388</v>
      </c>
      <c r="Q321" t="s">
        <v>3339</v>
      </c>
      <c r="R321">
        <v>840</v>
      </c>
      <c r="S321">
        <v>1</v>
      </c>
      <c r="T321">
        <v>1</v>
      </c>
    </row>
    <row r="322" spans="1:20">
      <c r="A322" s="69">
        <f ca="1">Overview!$W$8</f>
        <v>44720</v>
      </c>
      <c r="B322" s="65" t="str">
        <f t="shared" si="53"/>
        <v>15:02:17</v>
      </c>
      <c r="C322" s="65" t="s">
        <v>381</v>
      </c>
      <c r="D322" s="66">
        <f t="shared" si="54"/>
        <v>12</v>
      </c>
      <c r="E322" s="111">
        <f t="shared" si="55"/>
        <v>25.15</v>
      </c>
      <c r="F322" s="113">
        <f t="shared" si="56"/>
        <v>301.79999999999995</v>
      </c>
      <c r="G322" s="67" t="s">
        <v>12</v>
      </c>
      <c r="H322" s="67" t="str">
        <f t="shared" si="57"/>
        <v>00304390410TRLO1</v>
      </c>
      <c r="J322" t="s">
        <v>385</v>
      </c>
      <c r="K322" t="s">
        <v>386</v>
      </c>
      <c r="L322">
        <v>12</v>
      </c>
      <c r="M322">
        <v>2515</v>
      </c>
      <c r="N322" t="s">
        <v>387</v>
      </c>
      <c r="O322" t="s">
        <v>3338</v>
      </c>
      <c r="P322" t="s">
        <v>388</v>
      </c>
      <c r="Q322" t="s">
        <v>3340</v>
      </c>
      <c r="R322">
        <v>840</v>
      </c>
      <c r="S322">
        <v>1</v>
      </c>
      <c r="T322">
        <v>1</v>
      </c>
    </row>
    <row r="323" spans="1:20">
      <c r="A323" s="69">
        <f ca="1">Overview!$W$8</f>
        <v>44720</v>
      </c>
      <c r="B323" s="65" t="str">
        <f t="shared" si="53"/>
        <v>15:02:37</v>
      </c>
      <c r="C323" s="65" t="s">
        <v>381</v>
      </c>
      <c r="D323" s="66">
        <f t="shared" si="54"/>
        <v>54</v>
      </c>
      <c r="E323" s="111">
        <f t="shared" si="55"/>
        <v>25.15</v>
      </c>
      <c r="F323" s="113">
        <f t="shared" si="56"/>
        <v>1358.1</v>
      </c>
      <c r="G323" s="67" t="s">
        <v>12</v>
      </c>
      <c r="H323" s="67" t="str">
        <f t="shared" si="57"/>
        <v>00304390543TRLO1</v>
      </c>
      <c r="J323" t="s">
        <v>385</v>
      </c>
      <c r="K323" t="s">
        <v>386</v>
      </c>
      <c r="L323">
        <v>54</v>
      </c>
      <c r="M323">
        <v>2515</v>
      </c>
      <c r="N323" t="s">
        <v>387</v>
      </c>
      <c r="O323" t="s">
        <v>3341</v>
      </c>
      <c r="P323" t="s">
        <v>388</v>
      </c>
      <c r="Q323" t="s">
        <v>3342</v>
      </c>
      <c r="R323">
        <v>840</v>
      </c>
      <c r="S323">
        <v>1</v>
      </c>
      <c r="T323">
        <v>1</v>
      </c>
    </row>
    <row r="324" spans="1:20">
      <c r="A324" s="69">
        <f ca="1">Overview!$W$8</f>
        <v>44720</v>
      </c>
      <c r="B324" s="65" t="str">
        <f t="shared" si="53"/>
        <v>15:03:01</v>
      </c>
      <c r="C324" s="65" t="s">
        <v>381</v>
      </c>
      <c r="D324" s="66">
        <f t="shared" si="54"/>
        <v>36</v>
      </c>
      <c r="E324" s="111">
        <f t="shared" si="55"/>
        <v>25.15</v>
      </c>
      <c r="F324" s="113">
        <f t="shared" si="56"/>
        <v>905.4</v>
      </c>
      <c r="G324" s="67" t="s">
        <v>12</v>
      </c>
      <c r="H324" s="67" t="str">
        <f t="shared" si="57"/>
        <v>00304390734TRLO1</v>
      </c>
      <c r="J324" t="s">
        <v>385</v>
      </c>
      <c r="K324" t="s">
        <v>386</v>
      </c>
      <c r="L324">
        <v>36</v>
      </c>
      <c r="M324">
        <v>2515</v>
      </c>
      <c r="N324" t="s">
        <v>387</v>
      </c>
      <c r="O324" t="s">
        <v>3343</v>
      </c>
      <c r="P324" t="s">
        <v>388</v>
      </c>
      <c r="Q324" t="s">
        <v>3344</v>
      </c>
      <c r="R324">
        <v>840</v>
      </c>
      <c r="S324">
        <v>1</v>
      </c>
      <c r="T324">
        <v>1</v>
      </c>
    </row>
    <row r="325" spans="1:20">
      <c r="A325" s="69">
        <f ca="1">Overview!$W$8</f>
        <v>44720</v>
      </c>
      <c r="B325" s="65" t="str">
        <f t="shared" si="53"/>
        <v>15:03:01</v>
      </c>
      <c r="C325" s="65" t="s">
        <v>381</v>
      </c>
      <c r="D325" s="66">
        <f t="shared" si="54"/>
        <v>18</v>
      </c>
      <c r="E325" s="111">
        <f t="shared" si="55"/>
        <v>25.15</v>
      </c>
      <c r="F325" s="113">
        <f t="shared" si="56"/>
        <v>452.7</v>
      </c>
      <c r="G325" s="67" t="s">
        <v>12</v>
      </c>
      <c r="H325" s="67" t="str">
        <f t="shared" si="57"/>
        <v>00304390735TRLO1</v>
      </c>
      <c r="J325" t="s">
        <v>385</v>
      </c>
      <c r="K325" t="s">
        <v>386</v>
      </c>
      <c r="L325">
        <v>18</v>
      </c>
      <c r="M325">
        <v>2515</v>
      </c>
      <c r="N325" t="s">
        <v>387</v>
      </c>
      <c r="O325" t="s">
        <v>3343</v>
      </c>
      <c r="P325" t="s">
        <v>388</v>
      </c>
      <c r="Q325" t="s">
        <v>3345</v>
      </c>
      <c r="R325">
        <v>840</v>
      </c>
      <c r="S325">
        <v>1</v>
      </c>
      <c r="T325">
        <v>1</v>
      </c>
    </row>
    <row r="326" spans="1:20">
      <c r="A326" s="69">
        <f ca="1">Overview!$W$8</f>
        <v>44720</v>
      </c>
      <c r="B326" s="65" t="str">
        <f t="shared" si="53"/>
        <v>15:03:40</v>
      </c>
      <c r="C326" s="65" t="s">
        <v>381</v>
      </c>
      <c r="D326" s="66">
        <f t="shared" si="54"/>
        <v>56</v>
      </c>
      <c r="E326" s="111">
        <f t="shared" si="55"/>
        <v>25.15</v>
      </c>
      <c r="F326" s="113">
        <f t="shared" si="56"/>
        <v>1408.3999999999999</v>
      </c>
      <c r="G326" s="67" t="s">
        <v>12</v>
      </c>
      <c r="H326" s="67" t="str">
        <f t="shared" si="57"/>
        <v>00304391115TRLO1</v>
      </c>
      <c r="J326" t="s">
        <v>385</v>
      </c>
      <c r="K326" t="s">
        <v>386</v>
      </c>
      <c r="L326">
        <v>56</v>
      </c>
      <c r="M326">
        <v>2515</v>
      </c>
      <c r="N326" t="s">
        <v>387</v>
      </c>
      <c r="O326" t="s">
        <v>3346</v>
      </c>
      <c r="P326" t="s">
        <v>388</v>
      </c>
      <c r="Q326" t="s">
        <v>3347</v>
      </c>
      <c r="R326">
        <v>840</v>
      </c>
      <c r="S326">
        <v>1</v>
      </c>
      <c r="T326">
        <v>1</v>
      </c>
    </row>
    <row r="327" spans="1:20">
      <c r="A327" s="69">
        <f ca="1">Overview!$W$8</f>
        <v>44720</v>
      </c>
      <c r="B327" s="65" t="str">
        <f t="shared" si="53"/>
        <v>15:04:05</v>
      </c>
      <c r="C327" s="65" t="s">
        <v>381</v>
      </c>
      <c r="D327" s="66">
        <f t="shared" si="54"/>
        <v>56</v>
      </c>
      <c r="E327" s="111">
        <f t="shared" si="55"/>
        <v>25.15</v>
      </c>
      <c r="F327" s="113">
        <f t="shared" si="56"/>
        <v>1408.3999999999999</v>
      </c>
      <c r="G327" s="67" t="s">
        <v>12</v>
      </c>
      <c r="H327" s="67" t="str">
        <f t="shared" si="57"/>
        <v>00304391378TRLO1</v>
      </c>
      <c r="J327" t="s">
        <v>385</v>
      </c>
      <c r="K327" t="s">
        <v>386</v>
      </c>
      <c r="L327">
        <v>56</v>
      </c>
      <c r="M327">
        <v>2515</v>
      </c>
      <c r="N327" t="s">
        <v>387</v>
      </c>
      <c r="O327" t="s">
        <v>3348</v>
      </c>
      <c r="P327" t="s">
        <v>388</v>
      </c>
      <c r="Q327" t="s">
        <v>3349</v>
      </c>
      <c r="R327">
        <v>840</v>
      </c>
      <c r="S327">
        <v>1</v>
      </c>
      <c r="T327">
        <v>1</v>
      </c>
    </row>
    <row r="328" spans="1:20">
      <c r="A328" s="69">
        <f ca="1">Overview!$W$8</f>
        <v>44720</v>
      </c>
      <c r="B328" s="65" t="str">
        <f t="shared" si="53"/>
        <v>15:04:29</v>
      </c>
      <c r="C328" s="65" t="s">
        <v>381</v>
      </c>
      <c r="D328" s="66">
        <f t="shared" si="54"/>
        <v>20</v>
      </c>
      <c r="E328" s="111">
        <f t="shared" si="55"/>
        <v>25.15</v>
      </c>
      <c r="F328" s="113">
        <f t="shared" si="56"/>
        <v>503</v>
      </c>
      <c r="G328" s="67" t="s">
        <v>12</v>
      </c>
      <c r="H328" s="67" t="str">
        <f t="shared" si="57"/>
        <v>00304391662TRLO1</v>
      </c>
      <c r="J328" t="s">
        <v>385</v>
      </c>
      <c r="K328" t="s">
        <v>386</v>
      </c>
      <c r="L328">
        <v>20</v>
      </c>
      <c r="M328">
        <v>2515</v>
      </c>
      <c r="N328" t="s">
        <v>387</v>
      </c>
      <c r="O328" t="s">
        <v>3350</v>
      </c>
      <c r="P328" t="s">
        <v>388</v>
      </c>
      <c r="Q328" t="s">
        <v>3351</v>
      </c>
      <c r="R328">
        <v>840</v>
      </c>
      <c r="S328">
        <v>1</v>
      </c>
      <c r="T328">
        <v>1</v>
      </c>
    </row>
    <row r="329" spans="1:20">
      <c r="A329" s="69">
        <f ca="1">Overview!$W$8</f>
        <v>44720</v>
      </c>
      <c r="B329" s="65" t="str">
        <f t="shared" si="53"/>
        <v>15:04:29</v>
      </c>
      <c r="C329" s="65" t="s">
        <v>381</v>
      </c>
      <c r="D329" s="66">
        <f t="shared" si="54"/>
        <v>36</v>
      </c>
      <c r="E329" s="111">
        <f t="shared" si="55"/>
        <v>25.15</v>
      </c>
      <c r="F329" s="113">
        <f t="shared" si="56"/>
        <v>905.4</v>
      </c>
      <c r="G329" s="67" t="s">
        <v>12</v>
      </c>
      <c r="H329" s="67" t="str">
        <f t="shared" si="57"/>
        <v>00304391663TRLO1</v>
      </c>
      <c r="J329" t="s">
        <v>385</v>
      </c>
      <c r="K329" t="s">
        <v>386</v>
      </c>
      <c r="L329">
        <v>36</v>
      </c>
      <c r="M329">
        <v>2515</v>
      </c>
      <c r="N329" t="s">
        <v>387</v>
      </c>
      <c r="O329" t="s">
        <v>3350</v>
      </c>
      <c r="P329" t="s">
        <v>388</v>
      </c>
      <c r="Q329" t="s">
        <v>3352</v>
      </c>
      <c r="R329">
        <v>840</v>
      </c>
      <c r="S329">
        <v>1</v>
      </c>
      <c r="T329">
        <v>1</v>
      </c>
    </row>
    <row r="330" spans="1:20">
      <c r="A330" s="69">
        <f ca="1">Overview!$W$8</f>
        <v>44720</v>
      </c>
      <c r="B330" s="65" t="str">
        <f t="shared" si="53"/>
        <v>15:04:53</v>
      </c>
      <c r="C330" s="65" t="s">
        <v>381</v>
      </c>
      <c r="D330" s="66">
        <f t="shared" si="54"/>
        <v>56</v>
      </c>
      <c r="E330" s="111">
        <f t="shared" si="55"/>
        <v>25.15</v>
      </c>
      <c r="F330" s="113">
        <f t="shared" si="56"/>
        <v>1408.3999999999999</v>
      </c>
      <c r="G330" s="67" t="s">
        <v>12</v>
      </c>
      <c r="H330" s="67" t="str">
        <f t="shared" si="57"/>
        <v>00304391863TRLO1</v>
      </c>
      <c r="J330" t="s">
        <v>385</v>
      </c>
      <c r="K330" t="s">
        <v>386</v>
      </c>
      <c r="L330">
        <v>56</v>
      </c>
      <c r="M330">
        <v>2515</v>
      </c>
      <c r="N330" t="s">
        <v>387</v>
      </c>
      <c r="O330" t="s">
        <v>3353</v>
      </c>
      <c r="P330" t="s">
        <v>388</v>
      </c>
      <c r="Q330" t="s">
        <v>3354</v>
      </c>
      <c r="R330">
        <v>840</v>
      </c>
      <c r="S330">
        <v>1</v>
      </c>
      <c r="T330">
        <v>1</v>
      </c>
    </row>
    <row r="331" spans="1:20">
      <c r="A331" s="69">
        <f ca="1">Overview!$W$8</f>
        <v>44720</v>
      </c>
      <c r="B331" s="65" t="str">
        <f t="shared" si="53"/>
        <v>15:05:18</v>
      </c>
      <c r="C331" s="65" t="s">
        <v>381</v>
      </c>
      <c r="D331" s="66">
        <f t="shared" si="54"/>
        <v>56</v>
      </c>
      <c r="E331" s="111">
        <f t="shared" si="55"/>
        <v>25.15</v>
      </c>
      <c r="F331" s="113">
        <f t="shared" si="56"/>
        <v>1408.3999999999999</v>
      </c>
      <c r="G331" s="67" t="s">
        <v>12</v>
      </c>
      <c r="H331" s="67" t="str">
        <f t="shared" si="57"/>
        <v>00304392203TRLO1</v>
      </c>
      <c r="J331" t="s">
        <v>385</v>
      </c>
      <c r="K331" t="s">
        <v>386</v>
      </c>
      <c r="L331">
        <v>56</v>
      </c>
      <c r="M331">
        <v>2515</v>
      </c>
      <c r="N331" t="s">
        <v>387</v>
      </c>
      <c r="O331" t="s">
        <v>3355</v>
      </c>
      <c r="P331" t="s">
        <v>388</v>
      </c>
      <c r="Q331" t="s">
        <v>3356</v>
      </c>
      <c r="R331">
        <v>840</v>
      </c>
      <c r="S331">
        <v>1</v>
      </c>
      <c r="T331">
        <v>1</v>
      </c>
    </row>
    <row r="332" spans="1:20">
      <c r="A332" s="69">
        <f ca="1">Overview!$W$8</f>
        <v>44720</v>
      </c>
      <c r="B332" s="65" t="str">
        <f t="shared" si="53"/>
        <v>15:05:43</v>
      </c>
      <c r="C332" s="65" t="s">
        <v>381</v>
      </c>
      <c r="D332" s="66">
        <f t="shared" si="54"/>
        <v>11</v>
      </c>
      <c r="E332" s="111">
        <f t="shared" si="55"/>
        <v>25.15</v>
      </c>
      <c r="F332" s="113">
        <f t="shared" si="56"/>
        <v>276.64999999999998</v>
      </c>
      <c r="G332" s="67" t="s">
        <v>12</v>
      </c>
      <c r="H332" s="67" t="str">
        <f t="shared" si="57"/>
        <v>00304392485TRLO1</v>
      </c>
      <c r="J332" t="s">
        <v>385</v>
      </c>
      <c r="K332" t="s">
        <v>386</v>
      </c>
      <c r="L332">
        <v>11</v>
      </c>
      <c r="M332">
        <v>2515</v>
      </c>
      <c r="N332" t="s">
        <v>387</v>
      </c>
      <c r="O332" t="s">
        <v>3357</v>
      </c>
      <c r="P332" t="s">
        <v>388</v>
      </c>
      <c r="Q332" t="s">
        <v>3358</v>
      </c>
      <c r="R332">
        <v>840</v>
      </c>
      <c r="S332">
        <v>1</v>
      </c>
      <c r="T332">
        <v>1</v>
      </c>
    </row>
    <row r="333" spans="1:20">
      <c r="A333" s="69">
        <f ca="1">Overview!$W$8</f>
        <v>44720</v>
      </c>
      <c r="B333" s="65" t="str">
        <f t="shared" si="53"/>
        <v>15:05:43</v>
      </c>
      <c r="C333" s="65" t="s">
        <v>381</v>
      </c>
      <c r="D333" s="66">
        <f t="shared" si="54"/>
        <v>36</v>
      </c>
      <c r="E333" s="111">
        <f t="shared" si="55"/>
        <v>25.15</v>
      </c>
      <c r="F333" s="113">
        <f t="shared" si="56"/>
        <v>905.4</v>
      </c>
      <c r="G333" s="67" t="s">
        <v>12</v>
      </c>
      <c r="H333" s="67" t="str">
        <f t="shared" si="57"/>
        <v>00304392486TRLO1</v>
      </c>
      <c r="J333" t="s">
        <v>385</v>
      </c>
      <c r="K333" t="s">
        <v>386</v>
      </c>
      <c r="L333">
        <v>36</v>
      </c>
      <c r="M333">
        <v>2515</v>
      </c>
      <c r="N333" t="s">
        <v>387</v>
      </c>
      <c r="O333" t="s">
        <v>3357</v>
      </c>
      <c r="P333" t="s">
        <v>388</v>
      </c>
      <c r="Q333" t="s">
        <v>3359</v>
      </c>
      <c r="R333">
        <v>840</v>
      </c>
      <c r="S333">
        <v>1</v>
      </c>
      <c r="T333">
        <v>1</v>
      </c>
    </row>
    <row r="334" spans="1:20">
      <c r="A334" s="69">
        <f ca="1">Overview!$W$8</f>
        <v>44720</v>
      </c>
      <c r="B334" s="65" t="str">
        <f t="shared" si="53"/>
        <v>15:05:43</v>
      </c>
      <c r="C334" s="65" t="s">
        <v>381</v>
      </c>
      <c r="D334" s="66">
        <f t="shared" si="54"/>
        <v>12</v>
      </c>
      <c r="E334" s="111">
        <f t="shared" si="55"/>
        <v>25.15</v>
      </c>
      <c r="F334" s="113">
        <f t="shared" si="56"/>
        <v>301.79999999999995</v>
      </c>
      <c r="G334" s="67" t="s">
        <v>12</v>
      </c>
      <c r="H334" s="67" t="str">
        <f t="shared" si="57"/>
        <v>00304392487TRLO1</v>
      </c>
      <c r="J334" t="s">
        <v>385</v>
      </c>
      <c r="K334" t="s">
        <v>386</v>
      </c>
      <c r="L334">
        <v>12</v>
      </c>
      <c r="M334">
        <v>2515</v>
      </c>
      <c r="N334" t="s">
        <v>387</v>
      </c>
      <c r="O334" t="s">
        <v>3357</v>
      </c>
      <c r="P334" t="s">
        <v>388</v>
      </c>
      <c r="Q334" t="s">
        <v>3360</v>
      </c>
      <c r="R334">
        <v>840</v>
      </c>
      <c r="S334">
        <v>1</v>
      </c>
      <c r="T334">
        <v>1</v>
      </c>
    </row>
    <row r="335" spans="1:20">
      <c r="A335" s="69">
        <f ca="1">Overview!$W$8</f>
        <v>44720</v>
      </c>
      <c r="B335" s="65" t="str">
        <f t="shared" si="53"/>
        <v>15:06:17</v>
      </c>
      <c r="C335" s="65" t="s">
        <v>381</v>
      </c>
      <c r="D335" s="66">
        <f t="shared" si="54"/>
        <v>5000</v>
      </c>
      <c r="E335" s="111">
        <f t="shared" si="55"/>
        <v>25.15</v>
      </c>
      <c r="F335" s="113">
        <f t="shared" si="56"/>
        <v>125750</v>
      </c>
      <c r="G335" s="67" t="s">
        <v>12</v>
      </c>
      <c r="H335" s="67" t="str">
        <f t="shared" si="57"/>
        <v>00304392894TRLO1</v>
      </c>
      <c r="J335" t="s">
        <v>403</v>
      </c>
      <c r="K335" t="s">
        <v>386</v>
      </c>
      <c r="L335">
        <v>5000</v>
      </c>
      <c r="M335">
        <v>2515</v>
      </c>
      <c r="N335" t="s">
        <v>399</v>
      </c>
      <c r="O335" t="s">
        <v>3361</v>
      </c>
      <c r="P335" t="s">
        <v>389</v>
      </c>
      <c r="Q335" t="s">
        <v>3362</v>
      </c>
      <c r="R335">
        <v>840</v>
      </c>
      <c r="S335">
        <v>1</v>
      </c>
      <c r="T335">
        <v>1</v>
      </c>
    </row>
    <row r="336" spans="1:20">
      <c r="A336" s="69">
        <f ca="1">Overview!$W$8</f>
        <v>44720</v>
      </c>
      <c r="B336" s="65" t="str">
        <f t="shared" si="53"/>
        <v>15:07:13</v>
      </c>
      <c r="C336" s="65" t="s">
        <v>381</v>
      </c>
      <c r="D336" s="66">
        <f t="shared" si="54"/>
        <v>58</v>
      </c>
      <c r="E336" s="111">
        <f t="shared" si="55"/>
        <v>25.15</v>
      </c>
      <c r="F336" s="113">
        <f t="shared" si="56"/>
        <v>1458.6999999999998</v>
      </c>
      <c r="G336" s="67" t="s">
        <v>12</v>
      </c>
      <c r="H336" s="67" t="str">
        <f t="shared" si="57"/>
        <v>00304393567TRLO1</v>
      </c>
      <c r="J336" t="s">
        <v>385</v>
      </c>
      <c r="K336" t="s">
        <v>386</v>
      </c>
      <c r="L336">
        <v>58</v>
      </c>
      <c r="M336">
        <v>2515</v>
      </c>
      <c r="N336" t="s">
        <v>387</v>
      </c>
      <c r="O336" t="s">
        <v>3363</v>
      </c>
      <c r="P336" t="s">
        <v>388</v>
      </c>
      <c r="Q336" t="s">
        <v>3364</v>
      </c>
      <c r="R336">
        <v>840</v>
      </c>
      <c r="S336">
        <v>1</v>
      </c>
      <c r="T336">
        <v>1</v>
      </c>
    </row>
    <row r="337" spans="1:20">
      <c r="A337" s="69">
        <f ca="1">Overview!$W$8</f>
        <v>44720</v>
      </c>
      <c r="B337" s="65" t="str">
        <f t="shared" si="53"/>
        <v>15:09:11</v>
      </c>
      <c r="C337" s="65" t="s">
        <v>381</v>
      </c>
      <c r="D337" s="66">
        <f t="shared" si="54"/>
        <v>32</v>
      </c>
      <c r="E337" s="111">
        <f t="shared" si="55"/>
        <v>25.15</v>
      </c>
      <c r="F337" s="113">
        <f t="shared" si="56"/>
        <v>804.8</v>
      </c>
      <c r="G337" s="67" t="s">
        <v>12</v>
      </c>
      <c r="H337" s="67" t="str">
        <f t="shared" si="57"/>
        <v>00304394874TRLO1</v>
      </c>
      <c r="J337" t="s">
        <v>385</v>
      </c>
      <c r="K337" t="s">
        <v>386</v>
      </c>
      <c r="L337">
        <v>32</v>
      </c>
      <c r="M337">
        <v>2515</v>
      </c>
      <c r="N337" t="s">
        <v>387</v>
      </c>
      <c r="O337" t="s">
        <v>3365</v>
      </c>
      <c r="P337" t="s">
        <v>388</v>
      </c>
      <c r="Q337" t="s">
        <v>3366</v>
      </c>
      <c r="R337">
        <v>840</v>
      </c>
      <c r="S337">
        <v>1</v>
      </c>
      <c r="T337">
        <v>1</v>
      </c>
    </row>
    <row r="338" spans="1:20">
      <c r="A338" s="69">
        <f ca="1">Overview!$W$8</f>
        <v>44720</v>
      </c>
      <c r="B338" s="65" t="str">
        <f t="shared" si="53"/>
        <v>15:09:11</v>
      </c>
      <c r="C338" s="65" t="s">
        <v>381</v>
      </c>
      <c r="D338" s="66">
        <f t="shared" si="54"/>
        <v>30</v>
      </c>
      <c r="E338" s="111">
        <f t="shared" si="55"/>
        <v>25.15</v>
      </c>
      <c r="F338" s="113">
        <f t="shared" si="56"/>
        <v>754.5</v>
      </c>
      <c r="G338" s="67" t="s">
        <v>12</v>
      </c>
      <c r="H338" s="67" t="str">
        <f t="shared" si="57"/>
        <v>00304394875TRLO1</v>
      </c>
      <c r="J338" t="s">
        <v>385</v>
      </c>
      <c r="K338" t="s">
        <v>386</v>
      </c>
      <c r="L338">
        <v>30</v>
      </c>
      <c r="M338">
        <v>2515</v>
      </c>
      <c r="N338" t="s">
        <v>387</v>
      </c>
      <c r="O338" t="s">
        <v>3365</v>
      </c>
      <c r="P338" t="s">
        <v>388</v>
      </c>
      <c r="Q338" t="s">
        <v>3367</v>
      </c>
      <c r="R338">
        <v>840</v>
      </c>
      <c r="S338">
        <v>1</v>
      </c>
      <c r="T338">
        <v>1</v>
      </c>
    </row>
    <row r="339" spans="1:20">
      <c r="A339" s="69">
        <f ca="1">Overview!$W$8</f>
        <v>44720</v>
      </c>
      <c r="B339" s="65" t="str">
        <f t="shared" si="53"/>
        <v>15:11:31</v>
      </c>
      <c r="C339" s="65" t="s">
        <v>381</v>
      </c>
      <c r="D339" s="66">
        <f t="shared" si="54"/>
        <v>50</v>
      </c>
      <c r="E339" s="111">
        <f t="shared" si="55"/>
        <v>25.15</v>
      </c>
      <c r="F339" s="113">
        <f t="shared" si="56"/>
        <v>1257.5</v>
      </c>
      <c r="G339" s="67" t="s">
        <v>12</v>
      </c>
      <c r="H339" s="67" t="str">
        <f t="shared" si="57"/>
        <v>00304396329TRLO1</v>
      </c>
      <c r="J339" t="s">
        <v>385</v>
      </c>
      <c r="K339" t="s">
        <v>386</v>
      </c>
      <c r="L339">
        <v>50</v>
      </c>
      <c r="M339">
        <v>2515</v>
      </c>
      <c r="N339" t="s">
        <v>387</v>
      </c>
      <c r="O339" t="s">
        <v>3368</v>
      </c>
      <c r="P339" t="s">
        <v>388</v>
      </c>
      <c r="Q339" t="s">
        <v>3369</v>
      </c>
      <c r="R339">
        <v>840</v>
      </c>
      <c r="S339">
        <v>1</v>
      </c>
      <c r="T339">
        <v>1</v>
      </c>
    </row>
    <row r="340" spans="1:20">
      <c r="A340" s="69">
        <f ca="1">Overview!$W$8</f>
        <v>44720</v>
      </c>
      <c r="B340" s="65" t="str">
        <f t="shared" si="53"/>
        <v>15:11:31</v>
      </c>
      <c r="C340" s="65" t="s">
        <v>381</v>
      </c>
      <c r="D340" s="66">
        <f t="shared" si="54"/>
        <v>50</v>
      </c>
      <c r="E340" s="111">
        <f t="shared" si="55"/>
        <v>25.15</v>
      </c>
      <c r="F340" s="113">
        <f t="shared" si="56"/>
        <v>1257.5</v>
      </c>
      <c r="G340" s="67" t="s">
        <v>12</v>
      </c>
      <c r="H340" s="67" t="str">
        <f t="shared" si="57"/>
        <v>00304396330TRLO1</v>
      </c>
      <c r="J340" t="s">
        <v>385</v>
      </c>
      <c r="K340" t="s">
        <v>386</v>
      </c>
      <c r="L340">
        <v>50</v>
      </c>
      <c r="M340">
        <v>2515</v>
      </c>
      <c r="N340" t="s">
        <v>387</v>
      </c>
      <c r="O340" t="s">
        <v>3370</v>
      </c>
      <c r="P340" t="s">
        <v>388</v>
      </c>
      <c r="Q340" t="s">
        <v>3371</v>
      </c>
      <c r="R340">
        <v>840</v>
      </c>
      <c r="S340">
        <v>1</v>
      </c>
      <c r="T340">
        <v>1</v>
      </c>
    </row>
    <row r="341" spans="1:20">
      <c r="A341" s="69">
        <f ca="1">Overview!$W$8</f>
        <v>44720</v>
      </c>
      <c r="B341" s="65" t="str">
        <f t="shared" si="53"/>
        <v>15:13:39</v>
      </c>
      <c r="C341" s="65" t="s">
        <v>381</v>
      </c>
      <c r="D341" s="66">
        <f t="shared" si="54"/>
        <v>53</v>
      </c>
      <c r="E341" s="111">
        <f t="shared" si="55"/>
        <v>25.15</v>
      </c>
      <c r="F341" s="113">
        <f t="shared" si="56"/>
        <v>1332.9499999999998</v>
      </c>
      <c r="G341" s="67" t="s">
        <v>12</v>
      </c>
      <c r="H341" s="67" t="str">
        <f t="shared" si="57"/>
        <v>00304397636TRLO1</v>
      </c>
      <c r="J341" t="s">
        <v>385</v>
      </c>
      <c r="K341" t="s">
        <v>386</v>
      </c>
      <c r="L341">
        <v>53</v>
      </c>
      <c r="M341">
        <v>2515</v>
      </c>
      <c r="N341" t="s">
        <v>387</v>
      </c>
      <c r="O341" t="s">
        <v>3372</v>
      </c>
      <c r="P341" t="s">
        <v>388</v>
      </c>
      <c r="Q341" t="s">
        <v>3373</v>
      </c>
      <c r="R341">
        <v>840</v>
      </c>
      <c r="S341">
        <v>1</v>
      </c>
      <c r="T341">
        <v>1</v>
      </c>
    </row>
    <row r="342" spans="1:20">
      <c r="A342" s="69">
        <f ca="1">Overview!$W$8</f>
        <v>44720</v>
      </c>
      <c r="B342" s="65" t="str">
        <f t="shared" si="53"/>
        <v>15:42:25</v>
      </c>
      <c r="C342" s="65" t="s">
        <v>381</v>
      </c>
      <c r="D342" s="66">
        <f t="shared" si="54"/>
        <v>66</v>
      </c>
      <c r="E342" s="111">
        <f t="shared" si="55"/>
        <v>25.1</v>
      </c>
      <c r="F342" s="113">
        <f t="shared" si="56"/>
        <v>1656.6000000000001</v>
      </c>
      <c r="G342" s="67" t="s">
        <v>12</v>
      </c>
      <c r="H342" s="67" t="str">
        <f t="shared" si="57"/>
        <v>00304413219TRLO1</v>
      </c>
      <c r="J342" t="s">
        <v>385</v>
      </c>
      <c r="K342" t="s">
        <v>386</v>
      </c>
      <c r="L342">
        <v>66</v>
      </c>
      <c r="M342">
        <v>2510</v>
      </c>
      <c r="N342" t="s">
        <v>387</v>
      </c>
      <c r="O342" t="s">
        <v>3374</v>
      </c>
      <c r="P342" t="s">
        <v>388</v>
      </c>
      <c r="Q342" t="s">
        <v>3375</v>
      </c>
      <c r="R342">
        <v>840</v>
      </c>
      <c r="S342">
        <v>1</v>
      </c>
      <c r="T342">
        <v>1</v>
      </c>
    </row>
    <row r="343" spans="1:20">
      <c r="A343" s="69">
        <f ca="1">Overview!$W$8</f>
        <v>44720</v>
      </c>
      <c r="B343" s="65" t="str">
        <f t="shared" si="53"/>
        <v>15:42:25</v>
      </c>
      <c r="C343" s="65" t="s">
        <v>381</v>
      </c>
      <c r="D343" s="66">
        <f t="shared" si="54"/>
        <v>59</v>
      </c>
      <c r="E343" s="111">
        <f t="shared" si="55"/>
        <v>25.1</v>
      </c>
      <c r="F343" s="113">
        <f t="shared" si="56"/>
        <v>1480.9</v>
      </c>
      <c r="G343" s="67" t="s">
        <v>12</v>
      </c>
      <c r="H343" s="67" t="str">
        <f t="shared" si="57"/>
        <v>00304413220TRLO1</v>
      </c>
      <c r="J343" t="s">
        <v>385</v>
      </c>
      <c r="K343" t="s">
        <v>386</v>
      </c>
      <c r="L343">
        <v>59</v>
      </c>
      <c r="M343">
        <v>2510</v>
      </c>
      <c r="N343" t="s">
        <v>387</v>
      </c>
      <c r="O343" t="s">
        <v>3374</v>
      </c>
      <c r="P343" t="s">
        <v>388</v>
      </c>
      <c r="Q343" t="s">
        <v>3376</v>
      </c>
      <c r="R343">
        <v>840</v>
      </c>
      <c r="S343">
        <v>1</v>
      </c>
      <c r="T343">
        <v>1</v>
      </c>
    </row>
    <row r="344" spans="1:20">
      <c r="A344" s="69">
        <f ca="1">Overview!$W$8</f>
        <v>44720</v>
      </c>
      <c r="B344" s="65" t="str">
        <f t="shared" si="53"/>
        <v>15:42:25</v>
      </c>
      <c r="C344" s="65" t="s">
        <v>381</v>
      </c>
      <c r="D344" s="66">
        <f t="shared" si="54"/>
        <v>62</v>
      </c>
      <c r="E344" s="111">
        <f t="shared" si="55"/>
        <v>25.1</v>
      </c>
      <c r="F344" s="113">
        <f t="shared" si="56"/>
        <v>1556.2</v>
      </c>
      <c r="G344" s="67" t="s">
        <v>12</v>
      </c>
      <c r="H344" s="67" t="str">
        <f t="shared" si="57"/>
        <v>00304413221TRLO1</v>
      </c>
      <c r="J344" t="s">
        <v>385</v>
      </c>
      <c r="K344" t="s">
        <v>386</v>
      </c>
      <c r="L344">
        <v>62</v>
      </c>
      <c r="M344">
        <v>2510</v>
      </c>
      <c r="N344" t="s">
        <v>387</v>
      </c>
      <c r="O344" t="s">
        <v>3374</v>
      </c>
      <c r="P344" t="s">
        <v>388</v>
      </c>
      <c r="Q344" t="s">
        <v>3377</v>
      </c>
      <c r="R344">
        <v>840</v>
      </c>
      <c r="S344">
        <v>1</v>
      </c>
      <c r="T344">
        <v>1</v>
      </c>
    </row>
    <row r="345" spans="1:20">
      <c r="A345" s="69">
        <f ca="1">Overview!$W$8</f>
        <v>44720</v>
      </c>
      <c r="B345" s="65" t="str">
        <f t="shared" si="53"/>
        <v>15:42:25</v>
      </c>
      <c r="C345" s="65" t="s">
        <v>381</v>
      </c>
      <c r="D345" s="66">
        <f t="shared" si="54"/>
        <v>55</v>
      </c>
      <c r="E345" s="111">
        <f t="shared" si="55"/>
        <v>25.1</v>
      </c>
      <c r="F345" s="113">
        <f t="shared" si="56"/>
        <v>1380.5</v>
      </c>
      <c r="G345" s="67" t="s">
        <v>12</v>
      </c>
      <c r="H345" s="67" t="str">
        <f t="shared" si="57"/>
        <v>00304413222TRLO1</v>
      </c>
      <c r="J345" t="s">
        <v>385</v>
      </c>
      <c r="K345" t="s">
        <v>386</v>
      </c>
      <c r="L345">
        <v>55</v>
      </c>
      <c r="M345">
        <v>2510</v>
      </c>
      <c r="N345" t="s">
        <v>387</v>
      </c>
      <c r="O345" t="s">
        <v>3374</v>
      </c>
      <c r="P345" t="s">
        <v>388</v>
      </c>
      <c r="Q345" t="s">
        <v>3378</v>
      </c>
      <c r="R345">
        <v>840</v>
      </c>
      <c r="S345">
        <v>1</v>
      </c>
      <c r="T345">
        <v>1</v>
      </c>
    </row>
    <row r="346" spans="1:20">
      <c r="A346" s="69">
        <f ca="1">Overview!$W$8</f>
        <v>44720</v>
      </c>
      <c r="B346" s="65" t="str">
        <f t="shared" si="53"/>
        <v>15:43:37</v>
      </c>
      <c r="C346" s="65" t="s">
        <v>381</v>
      </c>
      <c r="D346" s="66">
        <f t="shared" si="54"/>
        <v>55</v>
      </c>
      <c r="E346" s="111">
        <f t="shared" si="55"/>
        <v>25.1</v>
      </c>
      <c r="F346" s="113">
        <f t="shared" si="56"/>
        <v>1380.5</v>
      </c>
      <c r="G346" s="67" t="s">
        <v>12</v>
      </c>
      <c r="H346" s="67" t="str">
        <f t="shared" si="57"/>
        <v>00304413721TRLO1</v>
      </c>
      <c r="J346" t="s">
        <v>385</v>
      </c>
      <c r="K346" t="s">
        <v>386</v>
      </c>
      <c r="L346">
        <v>55</v>
      </c>
      <c r="M346">
        <v>2510</v>
      </c>
      <c r="N346" t="s">
        <v>387</v>
      </c>
      <c r="O346" t="s">
        <v>3379</v>
      </c>
      <c r="P346" t="s">
        <v>388</v>
      </c>
      <c r="Q346" t="s">
        <v>3380</v>
      </c>
      <c r="R346">
        <v>840</v>
      </c>
      <c r="S346">
        <v>1</v>
      </c>
      <c r="T346">
        <v>1</v>
      </c>
    </row>
    <row r="347" spans="1:20">
      <c r="A347" s="69">
        <f ca="1">Overview!$W$8</f>
        <v>44720</v>
      </c>
      <c r="B347" s="65" t="str">
        <f t="shared" si="53"/>
        <v>15:44:39</v>
      </c>
      <c r="C347" s="65" t="s">
        <v>381</v>
      </c>
      <c r="D347" s="66">
        <f t="shared" si="54"/>
        <v>91</v>
      </c>
      <c r="E347" s="111">
        <f t="shared" si="55"/>
        <v>25.1</v>
      </c>
      <c r="F347" s="113">
        <f t="shared" si="56"/>
        <v>2284.1</v>
      </c>
      <c r="G347" s="67" t="s">
        <v>12</v>
      </c>
      <c r="H347" s="67" t="str">
        <f t="shared" si="57"/>
        <v>00304414176TRLO1</v>
      </c>
      <c r="J347" t="s">
        <v>385</v>
      </c>
      <c r="K347" t="s">
        <v>386</v>
      </c>
      <c r="L347">
        <v>91</v>
      </c>
      <c r="M347">
        <v>2510</v>
      </c>
      <c r="N347" t="s">
        <v>387</v>
      </c>
      <c r="O347" t="s">
        <v>3381</v>
      </c>
      <c r="P347" t="s">
        <v>388</v>
      </c>
      <c r="Q347" t="s">
        <v>3382</v>
      </c>
      <c r="R347">
        <v>840</v>
      </c>
      <c r="S347">
        <v>1</v>
      </c>
      <c r="T347">
        <v>1</v>
      </c>
    </row>
    <row r="348" spans="1:20">
      <c r="A348" s="69">
        <f ca="1">Overview!$W$8</f>
        <v>44720</v>
      </c>
      <c r="B348" s="65" t="str">
        <f t="shared" si="53"/>
        <v>15:45:35</v>
      </c>
      <c r="C348" s="65" t="s">
        <v>381</v>
      </c>
      <c r="D348" s="66">
        <f t="shared" si="54"/>
        <v>62</v>
      </c>
      <c r="E348" s="111">
        <f t="shared" si="55"/>
        <v>25.1</v>
      </c>
      <c r="F348" s="113">
        <f t="shared" si="56"/>
        <v>1556.2</v>
      </c>
      <c r="G348" s="67" t="s">
        <v>12</v>
      </c>
      <c r="H348" s="67" t="str">
        <f t="shared" si="57"/>
        <v>00304414504TRLO1</v>
      </c>
      <c r="J348" t="s">
        <v>385</v>
      </c>
      <c r="K348" t="s">
        <v>386</v>
      </c>
      <c r="L348">
        <v>62</v>
      </c>
      <c r="M348">
        <v>2510</v>
      </c>
      <c r="N348" t="s">
        <v>387</v>
      </c>
      <c r="O348" t="s">
        <v>3383</v>
      </c>
      <c r="P348" t="s">
        <v>388</v>
      </c>
      <c r="Q348" t="s">
        <v>3384</v>
      </c>
      <c r="R348">
        <v>840</v>
      </c>
      <c r="S348">
        <v>1</v>
      </c>
      <c r="T348">
        <v>1</v>
      </c>
    </row>
    <row r="349" spans="1:20">
      <c r="A349" s="69">
        <f ca="1">Overview!$W$8</f>
        <v>44720</v>
      </c>
      <c r="B349" s="65" t="str">
        <f t="shared" si="53"/>
        <v>15:46:03</v>
      </c>
      <c r="C349" s="65" t="s">
        <v>381</v>
      </c>
      <c r="D349" s="66">
        <f t="shared" si="54"/>
        <v>19</v>
      </c>
      <c r="E349" s="111">
        <f t="shared" si="55"/>
        <v>25.1</v>
      </c>
      <c r="F349" s="113">
        <f t="shared" si="56"/>
        <v>476.90000000000003</v>
      </c>
      <c r="G349" s="67" t="s">
        <v>12</v>
      </c>
      <c r="H349" s="67" t="str">
        <f t="shared" si="57"/>
        <v>00304414726TRLO1</v>
      </c>
      <c r="J349" t="s">
        <v>385</v>
      </c>
      <c r="K349" t="s">
        <v>386</v>
      </c>
      <c r="L349">
        <v>19</v>
      </c>
      <c r="M349">
        <v>2510</v>
      </c>
      <c r="N349" t="s">
        <v>387</v>
      </c>
      <c r="O349" t="s">
        <v>3385</v>
      </c>
      <c r="P349" t="s">
        <v>388</v>
      </c>
      <c r="Q349" t="s">
        <v>3386</v>
      </c>
      <c r="R349">
        <v>840</v>
      </c>
      <c r="S349">
        <v>1</v>
      </c>
      <c r="T349">
        <v>1</v>
      </c>
    </row>
    <row r="350" spans="1:20">
      <c r="A350" s="69">
        <f ca="1">Overview!$W$8</f>
        <v>44720</v>
      </c>
      <c r="B350" s="65" t="str">
        <f t="shared" si="53"/>
        <v>15:46:03</v>
      </c>
      <c r="C350" s="65" t="s">
        <v>381</v>
      </c>
      <c r="D350" s="66">
        <f t="shared" si="54"/>
        <v>59</v>
      </c>
      <c r="E350" s="111">
        <f t="shared" si="55"/>
        <v>25.1</v>
      </c>
      <c r="F350" s="113">
        <f t="shared" si="56"/>
        <v>1480.9</v>
      </c>
      <c r="G350" s="67" t="s">
        <v>12</v>
      </c>
      <c r="H350" s="67" t="str">
        <f t="shared" si="57"/>
        <v>00304414727TRLO1</v>
      </c>
      <c r="J350" t="s">
        <v>385</v>
      </c>
      <c r="K350" t="s">
        <v>386</v>
      </c>
      <c r="L350">
        <v>59</v>
      </c>
      <c r="M350">
        <v>2510</v>
      </c>
      <c r="N350" t="s">
        <v>387</v>
      </c>
      <c r="O350" t="s">
        <v>3387</v>
      </c>
      <c r="P350" t="s">
        <v>388</v>
      </c>
      <c r="Q350" t="s">
        <v>3388</v>
      </c>
      <c r="R350">
        <v>840</v>
      </c>
      <c r="S350">
        <v>1</v>
      </c>
      <c r="T350">
        <v>1</v>
      </c>
    </row>
    <row r="351" spans="1:20">
      <c r="A351" s="69">
        <f ca="1">Overview!$W$8</f>
        <v>44720</v>
      </c>
      <c r="B351" s="65" t="str">
        <f t="shared" si="53"/>
        <v>15:46:03</v>
      </c>
      <c r="C351" s="65" t="s">
        <v>381</v>
      </c>
      <c r="D351" s="66">
        <f t="shared" si="54"/>
        <v>19</v>
      </c>
      <c r="E351" s="111">
        <f t="shared" si="55"/>
        <v>25.1</v>
      </c>
      <c r="F351" s="113">
        <f t="shared" si="56"/>
        <v>476.90000000000003</v>
      </c>
      <c r="G351" s="67" t="s">
        <v>12</v>
      </c>
      <c r="H351" s="67" t="str">
        <f t="shared" si="57"/>
        <v>00304414728TRLO1</v>
      </c>
      <c r="J351" t="s">
        <v>385</v>
      </c>
      <c r="K351" t="s">
        <v>386</v>
      </c>
      <c r="L351">
        <v>19</v>
      </c>
      <c r="M351">
        <v>2510</v>
      </c>
      <c r="N351" t="s">
        <v>387</v>
      </c>
      <c r="O351" t="s">
        <v>3387</v>
      </c>
      <c r="P351" t="s">
        <v>388</v>
      </c>
      <c r="Q351" t="s">
        <v>3389</v>
      </c>
      <c r="R351">
        <v>840</v>
      </c>
      <c r="S351">
        <v>1</v>
      </c>
      <c r="T351">
        <v>1</v>
      </c>
    </row>
    <row r="352" spans="1:20">
      <c r="A352" s="69">
        <f ca="1">Overview!$W$8</f>
        <v>44720</v>
      </c>
      <c r="B352" s="65" t="str">
        <f t="shared" si="53"/>
        <v>15:46:05</v>
      </c>
      <c r="C352" s="65" t="s">
        <v>381</v>
      </c>
      <c r="D352" s="66">
        <f t="shared" si="54"/>
        <v>37</v>
      </c>
      <c r="E352" s="111">
        <f t="shared" si="55"/>
        <v>25.1</v>
      </c>
      <c r="F352" s="113">
        <f t="shared" si="56"/>
        <v>928.7</v>
      </c>
      <c r="G352" s="67" t="s">
        <v>12</v>
      </c>
      <c r="H352" s="67" t="str">
        <f t="shared" si="57"/>
        <v>00304414739TRLO1</v>
      </c>
      <c r="J352" t="s">
        <v>385</v>
      </c>
      <c r="K352" t="s">
        <v>386</v>
      </c>
      <c r="L352">
        <v>37</v>
      </c>
      <c r="M352">
        <v>2510</v>
      </c>
      <c r="N352" t="s">
        <v>387</v>
      </c>
      <c r="O352" t="s">
        <v>3390</v>
      </c>
      <c r="P352" t="s">
        <v>388</v>
      </c>
      <c r="Q352" t="s">
        <v>3391</v>
      </c>
      <c r="R352">
        <v>840</v>
      </c>
      <c r="S352">
        <v>1</v>
      </c>
      <c r="T352">
        <v>1</v>
      </c>
    </row>
    <row r="353" spans="1:20">
      <c r="A353" s="69">
        <f ca="1">Overview!$W$8</f>
        <v>44720</v>
      </c>
      <c r="B353" s="65" t="str">
        <f t="shared" si="53"/>
        <v>15:49:44</v>
      </c>
      <c r="C353" s="65" t="s">
        <v>381</v>
      </c>
      <c r="D353" s="66">
        <f t="shared" si="54"/>
        <v>56</v>
      </c>
      <c r="E353" s="111">
        <f t="shared" si="55"/>
        <v>25.1</v>
      </c>
      <c r="F353" s="113">
        <f t="shared" si="56"/>
        <v>1405.6000000000001</v>
      </c>
      <c r="G353" s="67" t="s">
        <v>12</v>
      </c>
      <c r="H353" s="67" t="str">
        <f t="shared" si="57"/>
        <v>00304416284TRLO1</v>
      </c>
      <c r="J353" t="s">
        <v>385</v>
      </c>
      <c r="K353" t="s">
        <v>386</v>
      </c>
      <c r="L353">
        <v>56</v>
      </c>
      <c r="M353">
        <v>2510</v>
      </c>
      <c r="N353" t="s">
        <v>387</v>
      </c>
      <c r="O353" t="s">
        <v>3392</v>
      </c>
      <c r="P353" t="s">
        <v>388</v>
      </c>
      <c r="Q353" t="s">
        <v>3393</v>
      </c>
      <c r="R353">
        <v>840</v>
      </c>
      <c r="S353">
        <v>1</v>
      </c>
      <c r="T353">
        <v>1</v>
      </c>
    </row>
    <row r="354" spans="1:20">
      <c r="A354" s="69">
        <f ca="1">Overview!$W$8</f>
        <v>44720</v>
      </c>
      <c r="B354" s="65" t="str">
        <f t="shared" si="53"/>
        <v>15:49:44</v>
      </c>
      <c r="C354" s="65" t="s">
        <v>381</v>
      </c>
      <c r="D354" s="66">
        <f t="shared" si="54"/>
        <v>39</v>
      </c>
      <c r="E354" s="111">
        <f t="shared" si="55"/>
        <v>25.1</v>
      </c>
      <c r="F354" s="113">
        <f t="shared" si="56"/>
        <v>978.90000000000009</v>
      </c>
      <c r="G354" s="67" t="s">
        <v>12</v>
      </c>
      <c r="H354" s="67" t="str">
        <f t="shared" si="57"/>
        <v>00304416285TRLO1</v>
      </c>
      <c r="J354" t="s">
        <v>385</v>
      </c>
      <c r="K354" t="s">
        <v>386</v>
      </c>
      <c r="L354">
        <v>39</v>
      </c>
      <c r="M354">
        <v>2510</v>
      </c>
      <c r="N354" t="s">
        <v>387</v>
      </c>
      <c r="O354" t="s">
        <v>3392</v>
      </c>
      <c r="P354" t="s">
        <v>388</v>
      </c>
      <c r="Q354" t="s">
        <v>3394</v>
      </c>
      <c r="R354">
        <v>840</v>
      </c>
      <c r="S354">
        <v>1</v>
      </c>
      <c r="T354">
        <v>1</v>
      </c>
    </row>
    <row r="355" spans="1:20">
      <c r="A355" s="69">
        <f ca="1">Overview!$W$8</f>
        <v>44720</v>
      </c>
      <c r="B355" s="65" t="str">
        <f t="shared" si="53"/>
        <v>15:49:44</v>
      </c>
      <c r="C355" s="65" t="s">
        <v>381</v>
      </c>
      <c r="D355" s="66">
        <f t="shared" si="54"/>
        <v>42</v>
      </c>
      <c r="E355" s="111">
        <f t="shared" si="55"/>
        <v>25.1</v>
      </c>
      <c r="F355" s="113">
        <f t="shared" si="56"/>
        <v>1054.2</v>
      </c>
      <c r="G355" s="67" t="s">
        <v>12</v>
      </c>
      <c r="H355" s="67" t="str">
        <f t="shared" si="57"/>
        <v>00304416286TRLO1</v>
      </c>
      <c r="J355" t="s">
        <v>385</v>
      </c>
      <c r="K355" t="s">
        <v>386</v>
      </c>
      <c r="L355">
        <v>42</v>
      </c>
      <c r="M355">
        <v>2510</v>
      </c>
      <c r="N355" t="s">
        <v>387</v>
      </c>
      <c r="O355" t="s">
        <v>3392</v>
      </c>
      <c r="P355" t="s">
        <v>388</v>
      </c>
      <c r="Q355" t="s">
        <v>3395</v>
      </c>
      <c r="R355">
        <v>840</v>
      </c>
      <c r="S355">
        <v>1</v>
      </c>
      <c r="T355">
        <v>1</v>
      </c>
    </row>
    <row r="356" spans="1:20">
      <c r="A356" s="69">
        <f ca="1">Overview!$W$8</f>
        <v>44720</v>
      </c>
      <c r="B356" s="65" t="str">
        <f t="shared" si="53"/>
        <v>15:49:44</v>
      </c>
      <c r="C356" s="65" t="s">
        <v>381</v>
      </c>
      <c r="D356" s="66">
        <f t="shared" si="54"/>
        <v>60</v>
      </c>
      <c r="E356" s="111">
        <f t="shared" si="55"/>
        <v>25.1</v>
      </c>
      <c r="F356" s="113">
        <f t="shared" si="56"/>
        <v>1506</v>
      </c>
      <c r="G356" s="67" t="s">
        <v>12</v>
      </c>
      <c r="H356" s="67" t="str">
        <f t="shared" si="57"/>
        <v>00304416287TRLO1</v>
      </c>
      <c r="J356" t="s">
        <v>385</v>
      </c>
      <c r="K356" t="s">
        <v>386</v>
      </c>
      <c r="L356">
        <v>60</v>
      </c>
      <c r="M356">
        <v>2510</v>
      </c>
      <c r="N356" t="s">
        <v>387</v>
      </c>
      <c r="O356" t="s">
        <v>3392</v>
      </c>
      <c r="P356" t="s">
        <v>388</v>
      </c>
      <c r="Q356" t="s">
        <v>3396</v>
      </c>
      <c r="R356">
        <v>840</v>
      </c>
      <c r="S356">
        <v>1</v>
      </c>
      <c r="T356">
        <v>1</v>
      </c>
    </row>
    <row r="357" spans="1:20">
      <c r="A357" s="69">
        <f ca="1">Overview!$W$8</f>
        <v>44720</v>
      </c>
      <c r="B357" s="65" t="str">
        <f t="shared" si="53"/>
        <v>15:49:44</v>
      </c>
      <c r="C357" s="65" t="s">
        <v>381</v>
      </c>
      <c r="D357" s="66">
        <f t="shared" si="54"/>
        <v>60</v>
      </c>
      <c r="E357" s="111">
        <f t="shared" si="55"/>
        <v>25.1</v>
      </c>
      <c r="F357" s="113">
        <f t="shared" si="56"/>
        <v>1506</v>
      </c>
      <c r="G357" s="67" t="s">
        <v>12</v>
      </c>
      <c r="H357" s="67" t="str">
        <f t="shared" si="57"/>
        <v>00304416290TRLO1</v>
      </c>
      <c r="J357" t="s">
        <v>385</v>
      </c>
      <c r="K357" t="s">
        <v>386</v>
      </c>
      <c r="L357">
        <v>60</v>
      </c>
      <c r="M357">
        <v>2510</v>
      </c>
      <c r="N357" t="s">
        <v>387</v>
      </c>
      <c r="O357" t="s">
        <v>3392</v>
      </c>
      <c r="P357" t="s">
        <v>388</v>
      </c>
      <c r="Q357" t="s">
        <v>3397</v>
      </c>
      <c r="R357">
        <v>840</v>
      </c>
      <c r="S357">
        <v>1</v>
      </c>
      <c r="T357">
        <v>1</v>
      </c>
    </row>
    <row r="358" spans="1:20">
      <c r="A358" s="69">
        <f ca="1">Overview!$W$8</f>
        <v>44720</v>
      </c>
      <c r="B358" s="65" t="str">
        <f t="shared" si="53"/>
        <v>15:49:44</v>
      </c>
      <c r="C358" s="65" t="s">
        <v>381</v>
      </c>
      <c r="D358" s="66">
        <f t="shared" si="54"/>
        <v>60</v>
      </c>
      <c r="E358" s="111">
        <f t="shared" si="55"/>
        <v>25.1</v>
      </c>
      <c r="F358" s="113">
        <f t="shared" si="56"/>
        <v>1506</v>
      </c>
      <c r="G358" s="67" t="s">
        <v>12</v>
      </c>
      <c r="H358" s="67" t="str">
        <f t="shared" si="57"/>
        <v>00304416292TRLO1</v>
      </c>
      <c r="J358" t="s">
        <v>385</v>
      </c>
      <c r="K358" t="s">
        <v>386</v>
      </c>
      <c r="L358">
        <v>60</v>
      </c>
      <c r="M358">
        <v>2510</v>
      </c>
      <c r="N358" t="s">
        <v>387</v>
      </c>
      <c r="O358" t="s">
        <v>3392</v>
      </c>
      <c r="P358" t="s">
        <v>388</v>
      </c>
      <c r="Q358" t="s">
        <v>3398</v>
      </c>
      <c r="R358">
        <v>840</v>
      </c>
      <c r="S358">
        <v>1</v>
      </c>
      <c r="T358">
        <v>1</v>
      </c>
    </row>
    <row r="359" spans="1:20">
      <c r="A359" s="69">
        <f ca="1">Overview!$W$8</f>
        <v>44720</v>
      </c>
      <c r="B359" s="65" t="str">
        <f t="shared" si="53"/>
        <v>15:51:19</v>
      </c>
      <c r="C359" s="65" t="s">
        <v>381</v>
      </c>
      <c r="D359" s="66">
        <f t="shared" si="54"/>
        <v>61</v>
      </c>
      <c r="E359" s="111">
        <f t="shared" si="55"/>
        <v>25.1</v>
      </c>
      <c r="F359" s="113">
        <f t="shared" si="56"/>
        <v>1531.1000000000001</v>
      </c>
      <c r="G359" s="67" t="s">
        <v>12</v>
      </c>
      <c r="H359" s="67" t="str">
        <f t="shared" si="57"/>
        <v>00304417445TRLO1</v>
      </c>
      <c r="J359" t="s">
        <v>385</v>
      </c>
      <c r="K359" t="s">
        <v>386</v>
      </c>
      <c r="L359">
        <v>61</v>
      </c>
      <c r="M359">
        <v>2510</v>
      </c>
      <c r="N359" t="s">
        <v>387</v>
      </c>
      <c r="O359" t="s">
        <v>3399</v>
      </c>
      <c r="P359" t="s">
        <v>388</v>
      </c>
      <c r="Q359" t="s">
        <v>3400</v>
      </c>
      <c r="R359">
        <v>840</v>
      </c>
      <c r="S359">
        <v>1</v>
      </c>
      <c r="T359">
        <v>1</v>
      </c>
    </row>
    <row r="360" spans="1:20">
      <c r="A360" s="69">
        <f ca="1">Overview!$W$8</f>
        <v>44720</v>
      </c>
      <c r="B360" s="65" t="str">
        <f t="shared" si="53"/>
        <v>16:24:29</v>
      </c>
      <c r="C360" s="65" t="s">
        <v>381</v>
      </c>
      <c r="D360" s="66">
        <f t="shared" si="54"/>
        <v>29</v>
      </c>
      <c r="E360" s="111">
        <f t="shared" si="55"/>
        <v>25.1</v>
      </c>
      <c r="F360" s="113">
        <f t="shared" si="56"/>
        <v>727.90000000000009</v>
      </c>
      <c r="G360" s="67" t="s">
        <v>12</v>
      </c>
      <c r="H360" s="67" t="str">
        <f t="shared" si="57"/>
        <v>00304432681TRLO1</v>
      </c>
      <c r="J360" t="s">
        <v>385</v>
      </c>
      <c r="K360" t="s">
        <v>386</v>
      </c>
      <c r="L360">
        <v>29</v>
      </c>
      <c r="M360">
        <v>2510</v>
      </c>
      <c r="N360" t="s">
        <v>387</v>
      </c>
      <c r="O360" t="s">
        <v>3401</v>
      </c>
      <c r="P360" t="s">
        <v>388</v>
      </c>
      <c r="Q360" t="s">
        <v>3402</v>
      </c>
      <c r="R360">
        <v>840</v>
      </c>
      <c r="S360">
        <v>1</v>
      </c>
      <c r="T360">
        <v>1</v>
      </c>
    </row>
    <row r="361" spans="1:20">
      <c r="A361" s="69">
        <f ca="1">Overview!$W$8</f>
        <v>44720</v>
      </c>
      <c r="B361" s="65" t="str">
        <f t="shared" si="53"/>
        <v>16:24:31</v>
      </c>
      <c r="C361" s="65" t="s">
        <v>381</v>
      </c>
      <c r="D361" s="66">
        <f t="shared" si="54"/>
        <v>66</v>
      </c>
      <c r="E361" s="111">
        <f t="shared" si="55"/>
        <v>25.15</v>
      </c>
      <c r="F361" s="113">
        <f t="shared" si="56"/>
        <v>1659.8999999999999</v>
      </c>
      <c r="G361" s="67" t="s">
        <v>12</v>
      </c>
      <c r="H361" s="67" t="str">
        <f t="shared" si="57"/>
        <v>00304432708TRLO1</v>
      </c>
      <c r="J361" t="s">
        <v>385</v>
      </c>
      <c r="K361" t="s">
        <v>386</v>
      </c>
      <c r="L361">
        <v>66</v>
      </c>
      <c r="M361">
        <v>2515</v>
      </c>
      <c r="N361" t="s">
        <v>387</v>
      </c>
      <c r="O361" t="s">
        <v>3403</v>
      </c>
      <c r="P361" t="s">
        <v>388</v>
      </c>
      <c r="Q361" t="s">
        <v>3404</v>
      </c>
      <c r="R361">
        <v>840</v>
      </c>
      <c r="S361">
        <v>1</v>
      </c>
      <c r="T361">
        <v>1</v>
      </c>
    </row>
    <row r="362" spans="1:20">
      <c r="A362" s="69">
        <f ca="1">Overview!$W$8</f>
        <v>44720</v>
      </c>
      <c r="B362" s="65" t="str">
        <f t="shared" si="53"/>
        <v>16:24:31</v>
      </c>
      <c r="C362" s="65" t="s">
        <v>381</v>
      </c>
      <c r="D362" s="66">
        <f t="shared" si="54"/>
        <v>36</v>
      </c>
      <c r="E362" s="111">
        <f t="shared" si="55"/>
        <v>25.15</v>
      </c>
      <c r="F362" s="113">
        <f t="shared" si="56"/>
        <v>905.4</v>
      </c>
      <c r="G362" s="67" t="s">
        <v>12</v>
      </c>
      <c r="H362" s="67" t="str">
        <f t="shared" si="57"/>
        <v>00304432709TRLO1</v>
      </c>
      <c r="J362" t="s">
        <v>385</v>
      </c>
      <c r="K362" t="s">
        <v>386</v>
      </c>
      <c r="L362">
        <v>36</v>
      </c>
      <c r="M362">
        <v>2515</v>
      </c>
      <c r="N362" t="s">
        <v>387</v>
      </c>
      <c r="O362" t="s">
        <v>3403</v>
      </c>
      <c r="P362" t="s">
        <v>388</v>
      </c>
      <c r="Q362" t="s">
        <v>3405</v>
      </c>
      <c r="R362">
        <v>840</v>
      </c>
      <c r="S362">
        <v>1</v>
      </c>
      <c r="T362">
        <v>1</v>
      </c>
    </row>
    <row r="363" spans="1:20">
      <c r="A363" s="69">
        <f ca="1">Overview!$W$8</f>
        <v>44720</v>
      </c>
      <c r="B363" s="65" t="str">
        <f t="shared" si="53"/>
        <v>16:24:31</v>
      </c>
      <c r="C363" s="65" t="s">
        <v>381</v>
      </c>
      <c r="D363" s="66">
        <f t="shared" si="54"/>
        <v>31</v>
      </c>
      <c r="E363" s="111">
        <f t="shared" si="55"/>
        <v>25.15</v>
      </c>
      <c r="F363" s="113">
        <f t="shared" si="56"/>
        <v>779.65</v>
      </c>
      <c r="G363" s="67" t="s">
        <v>12</v>
      </c>
      <c r="H363" s="67" t="str">
        <f t="shared" si="57"/>
        <v>00304432710TRLO1</v>
      </c>
      <c r="J363" t="s">
        <v>385</v>
      </c>
      <c r="K363" t="s">
        <v>386</v>
      </c>
      <c r="L363">
        <v>31</v>
      </c>
      <c r="M363">
        <v>2515</v>
      </c>
      <c r="N363" t="s">
        <v>387</v>
      </c>
      <c r="O363" t="s">
        <v>3403</v>
      </c>
      <c r="P363" t="s">
        <v>388</v>
      </c>
      <c r="Q363" t="s">
        <v>3406</v>
      </c>
      <c r="R363">
        <v>840</v>
      </c>
      <c r="S363">
        <v>1</v>
      </c>
      <c r="T363">
        <v>1</v>
      </c>
    </row>
    <row r="364" spans="1:20">
      <c r="A364" s="69">
        <f ca="1">Overview!$W$8</f>
        <v>44720</v>
      </c>
      <c r="B364" s="65" t="str">
        <f t="shared" si="53"/>
        <v>16:24:31</v>
      </c>
      <c r="C364" s="65" t="s">
        <v>381</v>
      </c>
      <c r="D364" s="66">
        <f t="shared" si="54"/>
        <v>109</v>
      </c>
      <c r="E364" s="111">
        <f t="shared" si="55"/>
        <v>25.15</v>
      </c>
      <c r="F364" s="113">
        <f t="shared" si="56"/>
        <v>2741.35</v>
      </c>
      <c r="G364" s="67" t="s">
        <v>12</v>
      </c>
      <c r="H364" s="67" t="str">
        <f t="shared" si="57"/>
        <v>00304432711TRLO1</v>
      </c>
      <c r="J364" t="s">
        <v>385</v>
      </c>
      <c r="K364" t="s">
        <v>386</v>
      </c>
      <c r="L364">
        <v>109</v>
      </c>
      <c r="M364">
        <v>2515</v>
      </c>
      <c r="N364" t="s">
        <v>387</v>
      </c>
      <c r="O364" t="s">
        <v>3403</v>
      </c>
      <c r="P364" t="s">
        <v>388</v>
      </c>
      <c r="Q364" t="s">
        <v>3407</v>
      </c>
      <c r="R364">
        <v>840</v>
      </c>
      <c r="S364">
        <v>1</v>
      </c>
      <c r="T364">
        <v>1</v>
      </c>
    </row>
    <row r="365" spans="1:20">
      <c r="A365" s="69">
        <f ca="1">Overview!$W$8</f>
        <v>44720</v>
      </c>
      <c r="B365" s="65" t="str">
        <f t="shared" si="53"/>
        <v>16:24:31</v>
      </c>
      <c r="C365" s="65" t="s">
        <v>381</v>
      </c>
      <c r="D365" s="66">
        <f t="shared" si="54"/>
        <v>119</v>
      </c>
      <c r="E365" s="111">
        <f t="shared" si="55"/>
        <v>25.15</v>
      </c>
      <c r="F365" s="113">
        <f t="shared" si="56"/>
        <v>2992.85</v>
      </c>
      <c r="G365" s="67" t="s">
        <v>12</v>
      </c>
      <c r="H365" s="67" t="str">
        <f t="shared" si="57"/>
        <v>00304432712TRLO1</v>
      </c>
      <c r="J365" t="s">
        <v>385</v>
      </c>
      <c r="K365" t="s">
        <v>386</v>
      </c>
      <c r="L365">
        <v>119</v>
      </c>
      <c r="M365">
        <v>2515</v>
      </c>
      <c r="N365" t="s">
        <v>387</v>
      </c>
      <c r="O365" t="s">
        <v>3403</v>
      </c>
      <c r="P365" t="s">
        <v>388</v>
      </c>
      <c r="Q365" t="s">
        <v>3408</v>
      </c>
      <c r="R365">
        <v>840</v>
      </c>
      <c r="S365">
        <v>1</v>
      </c>
      <c r="T365">
        <v>1</v>
      </c>
    </row>
    <row r="366" spans="1:20">
      <c r="A366" s="69">
        <f ca="1">Overview!$W$8</f>
        <v>44720</v>
      </c>
      <c r="B366" s="65" t="str">
        <f t="shared" si="53"/>
        <v>16:24:31</v>
      </c>
      <c r="C366" s="65" t="s">
        <v>381</v>
      </c>
      <c r="D366" s="66">
        <f t="shared" si="54"/>
        <v>171</v>
      </c>
      <c r="E366" s="111">
        <f t="shared" si="55"/>
        <v>25.15</v>
      </c>
      <c r="F366" s="113">
        <f t="shared" si="56"/>
        <v>4300.6499999999996</v>
      </c>
      <c r="G366" s="67" t="s">
        <v>12</v>
      </c>
      <c r="H366" s="67" t="str">
        <f t="shared" si="57"/>
        <v>00304432713TRLO1</v>
      </c>
      <c r="J366" t="s">
        <v>385</v>
      </c>
      <c r="K366" t="s">
        <v>386</v>
      </c>
      <c r="L366">
        <v>171</v>
      </c>
      <c r="M366">
        <v>2515</v>
      </c>
      <c r="N366" t="s">
        <v>387</v>
      </c>
      <c r="O366" t="s">
        <v>3403</v>
      </c>
      <c r="P366" t="s">
        <v>388</v>
      </c>
      <c r="Q366" t="s">
        <v>3409</v>
      </c>
      <c r="R366">
        <v>840</v>
      </c>
      <c r="S366">
        <v>1</v>
      </c>
      <c r="T366">
        <v>1</v>
      </c>
    </row>
    <row r="367" spans="1:20">
      <c r="A367" s="69">
        <f ca="1">Overview!$W$8</f>
        <v>44720</v>
      </c>
      <c r="B367" s="65" t="str">
        <f t="shared" si="53"/>
        <v>16:25:24</v>
      </c>
      <c r="C367" s="65" t="s">
        <v>381</v>
      </c>
      <c r="D367" s="66">
        <f t="shared" si="54"/>
        <v>426</v>
      </c>
      <c r="E367" s="111">
        <f t="shared" si="55"/>
        <v>25.15</v>
      </c>
      <c r="F367" s="113">
        <f t="shared" si="56"/>
        <v>10713.9</v>
      </c>
      <c r="G367" s="67" t="s">
        <v>12</v>
      </c>
      <c r="H367" s="67" t="str">
        <f t="shared" si="57"/>
        <v>00304433222TRLO1</v>
      </c>
      <c r="J367" t="s">
        <v>385</v>
      </c>
      <c r="K367" t="s">
        <v>386</v>
      </c>
      <c r="L367">
        <v>426</v>
      </c>
      <c r="M367">
        <v>2515</v>
      </c>
      <c r="N367" t="s">
        <v>387</v>
      </c>
      <c r="O367" t="s">
        <v>3410</v>
      </c>
      <c r="P367" t="s">
        <v>388</v>
      </c>
      <c r="Q367" t="s">
        <v>3411</v>
      </c>
      <c r="R367">
        <v>840</v>
      </c>
      <c r="S367">
        <v>1</v>
      </c>
      <c r="T367">
        <v>1</v>
      </c>
    </row>
    <row r="368" spans="1:20">
      <c r="A368" s="69">
        <f ca="1">Overview!$W$8</f>
        <v>44720</v>
      </c>
      <c r="B368" s="65" t="str">
        <f t="shared" ref="B368:B431" si="58">MID(O368,FIND(" ",O368)+1,8)</f>
        <v>16:26:40</v>
      </c>
      <c r="C368" s="65" t="s">
        <v>381</v>
      </c>
      <c r="D368" s="66">
        <f t="shared" ref="D368:D431" si="59">L368</f>
        <v>564</v>
      </c>
      <c r="E368" s="111">
        <f t="shared" ref="E368:E431" si="60">M368/100</f>
        <v>25.15</v>
      </c>
      <c r="F368" s="113">
        <f t="shared" ref="F368:F431" si="61">(D368*E368)</f>
        <v>14184.599999999999</v>
      </c>
      <c r="G368" s="67" t="s">
        <v>12</v>
      </c>
      <c r="H368" s="67" t="str">
        <f t="shared" ref="H368:H431" si="62">Q368</f>
        <v>00304433803TRLO1</v>
      </c>
      <c r="J368" t="s">
        <v>385</v>
      </c>
      <c r="K368" t="s">
        <v>386</v>
      </c>
      <c r="L368">
        <v>564</v>
      </c>
      <c r="M368">
        <v>2515</v>
      </c>
      <c r="N368" t="s">
        <v>387</v>
      </c>
      <c r="O368" t="s">
        <v>3412</v>
      </c>
      <c r="P368" t="s">
        <v>388</v>
      </c>
      <c r="Q368" t="s">
        <v>3413</v>
      </c>
      <c r="R368">
        <v>840</v>
      </c>
      <c r="S368">
        <v>1</v>
      </c>
      <c r="T368">
        <v>1</v>
      </c>
    </row>
    <row r="369" spans="1:20">
      <c r="A369" s="69">
        <f ca="1">Overview!$W$8</f>
        <v>44720</v>
      </c>
      <c r="B369" s="65" t="str">
        <f t="shared" si="58"/>
        <v>16:26:40</v>
      </c>
      <c r="C369" s="65" t="s">
        <v>381</v>
      </c>
      <c r="D369" s="66">
        <f t="shared" si="59"/>
        <v>150</v>
      </c>
      <c r="E369" s="111">
        <f t="shared" si="60"/>
        <v>25.15</v>
      </c>
      <c r="F369" s="113">
        <f t="shared" si="61"/>
        <v>3772.5</v>
      </c>
      <c r="G369" s="67" t="s">
        <v>12</v>
      </c>
      <c r="H369" s="67" t="str">
        <f t="shared" si="62"/>
        <v>00304433804TRLO1</v>
      </c>
      <c r="J369" t="s">
        <v>385</v>
      </c>
      <c r="K369" t="s">
        <v>386</v>
      </c>
      <c r="L369">
        <v>150</v>
      </c>
      <c r="M369">
        <v>2515</v>
      </c>
      <c r="N369" t="s">
        <v>387</v>
      </c>
      <c r="O369" t="s">
        <v>3414</v>
      </c>
      <c r="P369" t="s">
        <v>388</v>
      </c>
      <c r="Q369" t="s">
        <v>3415</v>
      </c>
      <c r="R369">
        <v>840</v>
      </c>
      <c r="S369">
        <v>1</v>
      </c>
      <c r="T369">
        <v>1</v>
      </c>
    </row>
    <row r="370" spans="1:20">
      <c r="A370" s="69">
        <f ca="1">Overview!$W$8</f>
        <v>44720</v>
      </c>
      <c r="B370" s="65" t="str">
        <f t="shared" si="58"/>
        <v>16:27:09</v>
      </c>
      <c r="C370" s="65" t="s">
        <v>381</v>
      </c>
      <c r="D370" s="66">
        <f t="shared" si="59"/>
        <v>18</v>
      </c>
      <c r="E370" s="111">
        <f t="shared" si="60"/>
        <v>25.15</v>
      </c>
      <c r="F370" s="113">
        <f t="shared" si="61"/>
        <v>452.7</v>
      </c>
      <c r="G370" s="67" t="s">
        <v>12</v>
      </c>
      <c r="H370" s="67" t="str">
        <f t="shared" si="62"/>
        <v>00304434098TRLO1</v>
      </c>
      <c r="J370" t="s">
        <v>385</v>
      </c>
      <c r="K370" t="s">
        <v>386</v>
      </c>
      <c r="L370">
        <v>18</v>
      </c>
      <c r="M370">
        <v>2515</v>
      </c>
      <c r="N370" t="s">
        <v>387</v>
      </c>
      <c r="O370" t="s">
        <v>3416</v>
      </c>
      <c r="P370" t="s">
        <v>388</v>
      </c>
      <c r="Q370" t="s">
        <v>3417</v>
      </c>
      <c r="R370">
        <v>840</v>
      </c>
      <c r="S370">
        <v>1</v>
      </c>
      <c r="T370">
        <v>1</v>
      </c>
    </row>
    <row r="371" spans="1:20">
      <c r="A371" s="69">
        <f ca="1">Overview!$W$8</f>
        <v>44720</v>
      </c>
      <c r="B371" s="65" t="str">
        <f t="shared" si="58"/>
        <v>16:27:49</v>
      </c>
      <c r="C371" s="65" t="s">
        <v>381</v>
      </c>
      <c r="D371" s="66">
        <f t="shared" si="59"/>
        <v>18</v>
      </c>
      <c r="E371" s="111">
        <f t="shared" si="60"/>
        <v>25.15</v>
      </c>
      <c r="F371" s="113">
        <f t="shared" si="61"/>
        <v>452.7</v>
      </c>
      <c r="G371" s="67" t="s">
        <v>12</v>
      </c>
      <c r="H371" s="67" t="str">
        <f t="shared" si="62"/>
        <v>00304434493TRLO1</v>
      </c>
      <c r="J371" t="s">
        <v>385</v>
      </c>
      <c r="K371" t="s">
        <v>386</v>
      </c>
      <c r="L371">
        <v>18</v>
      </c>
      <c r="M371">
        <v>2515</v>
      </c>
      <c r="N371" t="s">
        <v>387</v>
      </c>
      <c r="O371" t="s">
        <v>3418</v>
      </c>
      <c r="P371" t="s">
        <v>388</v>
      </c>
      <c r="Q371" t="s">
        <v>3419</v>
      </c>
      <c r="R371">
        <v>840</v>
      </c>
      <c r="S371">
        <v>1</v>
      </c>
      <c r="T371">
        <v>1</v>
      </c>
    </row>
    <row r="372" spans="1:20">
      <c r="A372" s="69">
        <f ca="1">Overview!$W$8</f>
        <v>44720</v>
      </c>
      <c r="B372" s="65" t="str">
        <f t="shared" si="58"/>
        <v>16:28:29</v>
      </c>
      <c r="C372" s="65" t="s">
        <v>381</v>
      </c>
      <c r="D372" s="66">
        <f t="shared" si="59"/>
        <v>3815</v>
      </c>
      <c r="E372" s="111">
        <f t="shared" si="60"/>
        <v>25.15</v>
      </c>
      <c r="F372" s="113">
        <f t="shared" si="61"/>
        <v>95947.25</v>
      </c>
      <c r="G372" s="67" t="s">
        <v>12</v>
      </c>
      <c r="H372" s="67" t="str">
        <f t="shared" si="62"/>
        <v>00304434791TRLO1</v>
      </c>
      <c r="J372" t="s">
        <v>403</v>
      </c>
      <c r="K372" t="s">
        <v>386</v>
      </c>
      <c r="L372">
        <v>3815</v>
      </c>
      <c r="M372">
        <v>2515</v>
      </c>
      <c r="N372" t="s">
        <v>399</v>
      </c>
      <c r="O372" t="s">
        <v>3420</v>
      </c>
      <c r="P372" t="s">
        <v>389</v>
      </c>
      <c r="Q372" t="s">
        <v>3421</v>
      </c>
      <c r="R372">
        <v>840</v>
      </c>
      <c r="S372">
        <v>1</v>
      </c>
      <c r="T372">
        <v>1</v>
      </c>
    </row>
    <row r="373" spans="1:20">
      <c r="A373" s="69">
        <f ca="1">Overview!$W$8</f>
        <v>44720</v>
      </c>
      <c r="B373" s="65" t="e">
        <f t="shared" si="58"/>
        <v>#VALUE!</v>
      </c>
      <c r="C373" s="65" t="s">
        <v>381</v>
      </c>
      <c r="D373" s="66">
        <f t="shared" si="59"/>
        <v>0</v>
      </c>
      <c r="E373" s="111">
        <f t="shared" si="60"/>
        <v>0</v>
      </c>
      <c r="F373" s="113">
        <f t="shared" si="61"/>
        <v>0</v>
      </c>
      <c r="G373" s="67" t="s">
        <v>12</v>
      </c>
      <c r="H373" s="67">
        <f t="shared" si="62"/>
        <v>0</v>
      </c>
    </row>
    <row r="374" spans="1:20">
      <c r="A374" s="69">
        <f ca="1">Overview!$W$8</f>
        <v>44720</v>
      </c>
      <c r="B374" s="65" t="e">
        <f t="shared" si="58"/>
        <v>#VALUE!</v>
      </c>
      <c r="C374" s="65" t="s">
        <v>381</v>
      </c>
      <c r="D374" s="66">
        <f t="shared" si="59"/>
        <v>0</v>
      </c>
      <c r="E374" s="111">
        <f t="shared" si="60"/>
        <v>0</v>
      </c>
      <c r="F374" s="113">
        <f t="shared" si="61"/>
        <v>0</v>
      </c>
      <c r="G374" s="67" t="s">
        <v>12</v>
      </c>
      <c r="H374" s="67">
        <f t="shared" si="62"/>
        <v>0</v>
      </c>
    </row>
    <row r="375" spans="1:20">
      <c r="A375" s="69">
        <f ca="1">Overview!$W$8</f>
        <v>44720</v>
      </c>
      <c r="B375" s="65" t="e">
        <f t="shared" si="58"/>
        <v>#VALUE!</v>
      </c>
      <c r="C375" s="65" t="s">
        <v>381</v>
      </c>
      <c r="D375" s="66">
        <f t="shared" si="59"/>
        <v>0</v>
      </c>
      <c r="E375" s="111">
        <f t="shared" si="60"/>
        <v>0</v>
      </c>
      <c r="F375" s="113">
        <f t="shared" si="61"/>
        <v>0</v>
      </c>
      <c r="G375" s="67" t="s">
        <v>12</v>
      </c>
      <c r="H375" s="67">
        <f t="shared" si="62"/>
        <v>0</v>
      </c>
    </row>
    <row r="376" spans="1:20">
      <c r="A376" s="69">
        <f ca="1">Overview!$W$8</f>
        <v>44720</v>
      </c>
      <c r="B376" s="65" t="e">
        <f t="shared" si="58"/>
        <v>#VALUE!</v>
      </c>
      <c r="C376" s="65" t="s">
        <v>381</v>
      </c>
      <c r="D376" s="66">
        <f t="shared" si="59"/>
        <v>0</v>
      </c>
      <c r="E376" s="111">
        <f t="shared" si="60"/>
        <v>0</v>
      </c>
      <c r="F376" s="113">
        <f t="shared" si="61"/>
        <v>0</v>
      </c>
      <c r="G376" s="67" t="s">
        <v>12</v>
      </c>
      <c r="H376" s="67">
        <f t="shared" si="62"/>
        <v>0</v>
      </c>
    </row>
    <row r="377" spans="1:20">
      <c r="A377" s="69">
        <f ca="1">Overview!$W$8</f>
        <v>44720</v>
      </c>
      <c r="B377" s="65" t="e">
        <f t="shared" si="58"/>
        <v>#VALUE!</v>
      </c>
      <c r="C377" s="65" t="s">
        <v>381</v>
      </c>
      <c r="D377" s="66">
        <f t="shared" si="59"/>
        <v>0</v>
      </c>
      <c r="E377" s="111">
        <f t="shared" si="60"/>
        <v>0</v>
      </c>
      <c r="F377" s="113">
        <f t="shared" si="61"/>
        <v>0</v>
      </c>
      <c r="G377" s="67" t="s">
        <v>12</v>
      </c>
      <c r="H377" s="67">
        <f t="shared" si="62"/>
        <v>0</v>
      </c>
    </row>
    <row r="378" spans="1:20">
      <c r="A378" s="69">
        <f ca="1">Overview!$W$8</f>
        <v>44720</v>
      </c>
      <c r="B378" s="65" t="e">
        <f t="shared" si="58"/>
        <v>#VALUE!</v>
      </c>
      <c r="C378" s="65" t="s">
        <v>381</v>
      </c>
      <c r="D378" s="66">
        <f t="shared" si="59"/>
        <v>0</v>
      </c>
      <c r="E378" s="111">
        <f t="shared" si="60"/>
        <v>0</v>
      </c>
      <c r="F378" s="113">
        <f t="shared" si="61"/>
        <v>0</v>
      </c>
      <c r="G378" s="67" t="s">
        <v>12</v>
      </c>
      <c r="H378" s="67">
        <f t="shared" si="62"/>
        <v>0</v>
      </c>
    </row>
    <row r="379" spans="1:20">
      <c r="A379" s="69">
        <f ca="1">Overview!$W$8</f>
        <v>44720</v>
      </c>
      <c r="B379" s="65" t="e">
        <f t="shared" si="58"/>
        <v>#VALUE!</v>
      </c>
      <c r="C379" s="65" t="s">
        <v>381</v>
      </c>
      <c r="D379" s="66">
        <f t="shared" si="59"/>
        <v>0</v>
      </c>
      <c r="E379" s="111">
        <f t="shared" si="60"/>
        <v>0</v>
      </c>
      <c r="F379" s="113">
        <f t="shared" si="61"/>
        <v>0</v>
      </c>
      <c r="G379" s="67" t="s">
        <v>12</v>
      </c>
      <c r="H379" s="67">
        <f t="shared" si="62"/>
        <v>0</v>
      </c>
    </row>
    <row r="380" spans="1:20">
      <c r="A380" s="69">
        <f ca="1">Overview!$W$8</f>
        <v>44720</v>
      </c>
      <c r="B380" s="65" t="e">
        <f t="shared" si="58"/>
        <v>#VALUE!</v>
      </c>
      <c r="C380" s="65" t="s">
        <v>381</v>
      </c>
      <c r="D380" s="66">
        <f t="shared" si="59"/>
        <v>0</v>
      </c>
      <c r="E380" s="111">
        <f t="shared" si="60"/>
        <v>0</v>
      </c>
      <c r="F380" s="113">
        <f t="shared" si="61"/>
        <v>0</v>
      </c>
      <c r="G380" s="67" t="s">
        <v>12</v>
      </c>
      <c r="H380" s="67">
        <f t="shared" si="62"/>
        <v>0</v>
      </c>
    </row>
    <row r="381" spans="1:20">
      <c r="A381" s="69">
        <f ca="1">Overview!$W$8</f>
        <v>44720</v>
      </c>
      <c r="B381" s="65" t="e">
        <f t="shared" si="58"/>
        <v>#VALUE!</v>
      </c>
      <c r="C381" s="65" t="s">
        <v>381</v>
      </c>
      <c r="D381" s="66">
        <f t="shared" si="59"/>
        <v>0</v>
      </c>
      <c r="E381" s="111">
        <f t="shared" si="60"/>
        <v>0</v>
      </c>
      <c r="F381" s="113">
        <f t="shared" si="61"/>
        <v>0</v>
      </c>
      <c r="G381" s="67" t="s">
        <v>12</v>
      </c>
      <c r="H381" s="67">
        <f t="shared" si="62"/>
        <v>0</v>
      </c>
    </row>
    <row r="382" spans="1:20">
      <c r="A382" s="69">
        <f ca="1">Overview!$W$8</f>
        <v>44720</v>
      </c>
      <c r="B382" s="65" t="e">
        <f t="shared" si="58"/>
        <v>#VALUE!</v>
      </c>
      <c r="C382" s="65" t="s">
        <v>381</v>
      </c>
      <c r="D382" s="66">
        <f t="shared" si="59"/>
        <v>0</v>
      </c>
      <c r="E382" s="111">
        <f t="shared" si="60"/>
        <v>0</v>
      </c>
      <c r="F382" s="113">
        <f t="shared" si="61"/>
        <v>0</v>
      </c>
      <c r="G382" s="67" t="s">
        <v>12</v>
      </c>
      <c r="H382" s="67">
        <f t="shared" si="62"/>
        <v>0</v>
      </c>
    </row>
    <row r="383" spans="1:20">
      <c r="A383" s="69">
        <f ca="1">Overview!$W$8</f>
        <v>44720</v>
      </c>
      <c r="B383" s="65" t="e">
        <f t="shared" si="58"/>
        <v>#VALUE!</v>
      </c>
      <c r="C383" s="65" t="s">
        <v>381</v>
      </c>
      <c r="D383" s="66">
        <f t="shared" si="59"/>
        <v>0</v>
      </c>
      <c r="E383" s="111">
        <f t="shared" si="60"/>
        <v>0</v>
      </c>
      <c r="F383" s="113">
        <f t="shared" si="61"/>
        <v>0</v>
      </c>
      <c r="G383" s="67" t="s">
        <v>12</v>
      </c>
      <c r="H383" s="67">
        <f t="shared" si="62"/>
        <v>0</v>
      </c>
    </row>
    <row r="384" spans="1:20">
      <c r="A384" s="69">
        <f ca="1">Overview!$W$8</f>
        <v>44720</v>
      </c>
      <c r="B384" s="65" t="e">
        <f t="shared" si="58"/>
        <v>#VALUE!</v>
      </c>
      <c r="C384" s="65" t="s">
        <v>381</v>
      </c>
      <c r="D384" s="66">
        <f t="shared" si="59"/>
        <v>0</v>
      </c>
      <c r="E384" s="111">
        <f t="shared" si="60"/>
        <v>0</v>
      </c>
      <c r="F384" s="113">
        <f t="shared" si="61"/>
        <v>0</v>
      </c>
      <c r="G384" s="67" t="s">
        <v>12</v>
      </c>
      <c r="H384" s="67">
        <f t="shared" si="62"/>
        <v>0</v>
      </c>
    </row>
    <row r="385" spans="1:8">
      <c r="A385" s="69">
        <f ca="1">Overview!$W$8</f>
        <v>44720</v>
      </c>
      <c r="B385" s="65" t="e">
        <f t="shared" si="58"/>
        <v>#VALUE!</v>
      </c>
      <c r="C385" s="65" t="s">
        <v>381</v>
      </c>
      <c r="D385" s="66">
        <f t="shared" si="59"/>
        <v>0</v>
      </c>
      <c r="E385" s="111">
        <f t="shared" si="60"/>
        <v>0</v>
      </c>
      <c r="F385" s="113">
        <f t="shared" si="61"/>
        <v>0</v>
      </c>
      <c r="G385" s="67" t="s">
        <v>12</v>
      </c>
      <c r="H385" s="67">
        <f t="shared" si="62"/>
        <v>0</v>
      </c>
    </row>
    <row r="386" spans="1:8">
      <c r="A386" s="69">
        <f ca="1">Overview!$W$8</f>
        <v>44720</v>
      </c>
      <c r="B386" s="65" t="e">
        <f t="shared" si="58"/>
        <v>#VALUE!</v>
      </c>
      <c r="C386" s="65" t="s">
        <v>381</v>
      </c>
      <c r="D386" s="66">
        <f t="shared" si="59"/>
        <v>0</v>
      </c>
      <c r="E386" s="111">
        <f t="shared" si="60"/>
        <v>0</v>
      </c>
      <c r="F386" s="113">
        <f t="shared" si="61"/>
        <v>0</v>
      </c>
      <c r="G386" s="67" t="s">
        <v>12</v>
      </c>
      <c r="H386" s="67">
        <f t="shared" si="62"/>
        <v>0</v>
      </c>
    </row>
    <row r="387" spans="1:8">
      <c r="A387" s="69">
        <f ca="1">Overview!$W$8</f>
        <v>44720</v>
      </c>
      <c r="B387" s="65" t="e">
        <f t="shared" si="58"/>
        <v>#VALUE!</v>
      </c>
      <c r="C387" s="65" t="s">
        <v>381</v>
      </c>
      <c r="D387" s="66">
        <f t="shared" si="59"/>
        <v>0</v>
      </c>
      <c r="E387" s="111">
        <f t="shared" si="60"/>
        <v>0</v>
      </c>
      <c r="F387" s="113">
        <f t="shared" si="61"/>
        <v>0</v>
      </c>
      <c r="G387" s="67" t="s">
        <v>12</v>
      </c>
      <c r="H387" s="67">
        <f t="shared" si="62"/>
        <v>0</v>
      </c>
    </row>
    <row r="388" spans="1:8">
      <c r="A388" s="69">
        <f ca="1">Overview!$W$8</f>
        <v>44720</v>
      </c>
      <c r="B388" s="65" t="e">
        <f t="shared" si="58"/>
        <v>#VALUE!</v>
      </c>
      <c r="C388" s="65" t="s">
        <v>381</v>
      </c>
      <c r="D388" s="66">
        <f t="shared" si="59"/>
        <v>0</v>
      </c>
      <c r="E388" s="111">
        <f t="shared" si="60"/>
        <v>0</v>
      </c>
      <c r="F388" s="113">
        <f t="shared" si="61"/>
        <v>0</v>
      </c>
      <c r="G388" s="67" t="s">
        <v>12</v>
      </c>
      <c r="H388" s="67">
        <f t="shared" si="62"/>
        <v>0</v>
      </c>
    </row>
    <row r="389" spans="1:8">
      <c r="A389" s="69">
        <f ca="1">Overview!$W$8</f>
        <v>44720</v>
      </c>
      <c r="B389" s="65" t="e">
        <f t="shared" si="58"/>
        <v>#VALUE!</v>
      </c>
      <c r="C389" s="65" t="s">
        <v>381</v>
      </c>
      <c r="D389" s="66">
        <f t="shared" si="59"/>
        <v>0</v>
      </c>
      <c r="E389" s="111">
        <f t="shared" si="60"/>
        <v>0</v>
      </c>
      <c r="F389" s="113">
        <f t="shared" si="61"/>
        <v>0</v>
      </c>
      <c r="G389" s="67" t="s">
        <v>12</v>
      </c>
      <c r="H389" s="67">
        <f t="shared" si="62"/>
        <v>0</v>
      </c>
    </row>
    <row r="390" spans="1:8">
      <c r="A390" s="69">
        <f ca="1">Overview!$W$8</f>
        <v>44720</v>
      </c>
      <c r="B390" s="65" t="e">
        <f t="shared" si="58"/>
        <v>#VALUE!</v>
      </c>
      <c r="C390" s="65" t="s">
        <v>381</v>
      </c>
      <c r="D390" s="66">
        <f t="shared" si="59"/>
        <v>0</v>
      </c>
      <c r="E390" s="111">
        <f t="shared" si="60"/>
        <v>0</v>
      </c>
      <c r="F390" s="113">
        <f t="shared" si="61"/>
        <v>0</v>
      </c>
      <c r="G390" s="67" t="s">
        <v>12</v>
      </c>
      <c r="H390" s="67">
        <f t="shared" si="62"/>
        <v>0</v>
      </c>
    </row>
    <row r="391" spans="1:8">
      <c r="A391" s="69">
        <f ca="1">Overview!$W$8</f>
        <v>44720</v>
      </c>
      <c r="B391" s="65" t="e">
        <f t="shared" si="58"/>
        <v>#VALUE!</v>
      </c>
      <c r="C391" s="65" t="s">
        <v>381</v>
      </c>
      <c r="D391" s="66">
        <f t="shared" si="59"/>
        <v>0</v>
      </c>
      <c r="E391" s="111">
        <f t="shared" si="60"/>
        <v>0</v>
      </c>
      <c r="F391" s="113">
        <f t="shared" si="61"/>
        <v>0</v>
      </c>
      <c r="G391" s="67" t="s">
        <v>12</v>
      </c>
      <c r="H391" s="67">
        <f t="shared" si="62"/>
        <v>0</v>
      </c>
    </row>
    <row r="392" spans="1:8">
      <c r="A392" s="69">
        <f ca="1">Overview!$W$8</f>
        <v>44720</v>
      </c>
      <c r="B392" s="65" t="e">
        <f t="shared" si="58"/>
        <v>#VALUE!</v>
      </c>
      <c r="C392" s="65" t="s">
        <v>381</v>
      </c>
      <c r="D392" s="66">
        <f t="shared" si="59"/>
        <v>0</v>
      </c>
      <c r="E392" s="111">
        <f t="shared" si="60"/>
        <v>0</v>
      </c>
      <c r="F392" s="113">
        <f t="shared" si="61"/>
        <v>0</v>
      </c>
      <c r="G392" s="67" t="s">
        <v>12</v>
      </c>
      <c r="H392" s="67">
        <f t="shared" si="62"/>
        <v>0</v>
      </c>
    </row>
    <row r="393" spans="1:8">
      <c r="A393" s="69">
        <f ca="1">Overview!$W$8</f>
        <v>44720</v>
      </c>
      <c r="B393" s="65" t="e">
        <f t="shared" si="58"/>
        <v>#VALUE!</v>
      </c>
      <c r="C393" s="65" t="s">
        <v>381</v>
      </c>
      <c r="D393" s="66">
        <f t="shared" si="59"/>
        <v>0</v>
      </c>
      <c r="E393" s="111">
        <f t="shared" si="60"/>
        <v>0</v>
      </c>
      <c r="F393" s="113">
        <f t="shared" si="61"/>
        <v>0</v>
      </c>
      <c r="G393" s="67" t="s">
        <v>12</v>
      </c>
      <c r="H393" s="67">
        <f t="shared" si="62"/>
        <v>0</v>
      </c>
    </row>
    <row r="394" spans="1:8">
      <c r="A394" s="69">
        <f ca="1">Overview!$W$8</f>
        <v>44720</v>
      </c>
      <c r="B394" s="65" t="e">
        <f t="shared" si="58"/>
        <v>#VALUE!</v>
      </c>
      <c r="C394" s="65" t="s">
        <v>381</v>
      </c>
      <c r="D394" s="66">
        <f t="shared" si="59"/>
        <v>0</v>
      </c>
      <c r="E394" s="111">
        <f t="shared" si="60"/>
        <v>0</v>
      </c>
      <c r="F394" s="113">
        <f t="shared" si="61"/>
        <v>0</v>
      </c>
      <c r="G394" s="67" t="s">
        <v>12</v>
      </c>
      <c r="H394" s="67">
        <f t="shared" si="62"/>
        <v>0</v>
      </c>
    </row>
    <row r="395" spans="1:8">
      <c r="A395" s="69">
        <f ca="1">Overview!$W$8</f>
        <v>44720</v>
      </c>
      <c r="B395" s="65" t="e">
        <f t="shared" si="58"/>
        <v>#VALUE!</v>
      </c>
      <c r="C395" s="65" t="s">
        <v>381</v>
      </c>
      <c r="D395" s="66">
        <f t="shared" si="59"/>
        <v>0</v>
      </c>
      <c r="E395" s="111">
        <f t="shared" si="60"/>
        <v>0</v>
      </c>
      <c r="F395" s="113">
        <f t="shared" si="61"/>
        <v>0</v>
      </c>
      <c r="G395" s="67" t="s">
        <v>12</v>
      </c>
      <c r="H395" s="67">
        <f t="shared" si="62"/>
        <v>0</v>
      </c>
    </row>
    <row r="396" spans="1:8">
      <c r="A396" s="69">
        <f ca="1">Overview!$W$8</f>
        <v>44720</v>
      </c>
      <c r="B396" s="65" t="e">
        <f t="shared" si="58"/>
        <v>#VALUE!</v>
      </c>
      <c r="C396" s="65" t="s">
        <v>381</v>
      </c>
      <c r="D396" s="66">
        <f t="shared" si="59"/>
        <v>0</v>
      </c>
      <c r="E396" s="111">
        <f t="shared" si="60"/>
        <v>0</v>
      </c>
      <c r="F396" s="113">
        <f t="shared" si="61"/>
        <v>0</v>
      </c>
      <c r="G396" s="67" t="s">
        <v>12</v>
      </c>
      <c r="H396" s="67">
        <f t="shared" si="62"/>
        <v>0</v>
      </c>
    </row>
    <row r="397" spans="1:8">
      <c r="A397" s="69">
        <f ca="1">Overview!$W$8</f>
        <v>44720</v>
      </c>
      <c r="B397" s="65" t="e">
        <f t="shared" si="58"/>
        <v>#VALUE!</v>
      </c>
      <c r="C397" s="65" t="s">
        <v>381</v>
      </c>
      <c r="D397" s="66">
        <f t="shared" si="59"/>
        <v>0</v>
      </c>
      <c r="E397" s="111">
        <f t="shared" si="60"/>
        <v>0</v>
      </c>
      <c r="F397" s="113">
        <f t="shared" si="61"/>
        <v>0</v>
      </c>
      <c r="G397" s="67" t="s">
        <v>12</v>
      </c>
      <c r="H397" s="67">
        <f t="shared" si="62"/>
        <v>0</v>
      </c>
    </row>
    <row r="398" spans="1:8">
      <c r="A398" s="69">
        <f ca="1">Overview!$W$8</f>
        <v>44720</v>
      </c>
      <c r="B398" s="65" t="e">
        <f t="shared" si="58"/>
        <v>#VALUE!</v>
      </c>
      <c r="C398" s="65" t="s">
        <v>381</v>
      </c>
      <c r="D398" s="66">
        <f t="shared" si="59"/>
        <v>0</v>
      </c>
      <c r="E398" s="111">
        <f t="shared" si="60"/>
        <v>0</v>
      </c>
      <c r="F398" s="113">
        <f t="shared" si="61"/>
        <v>0</v>
      </c>
      <c r="G398" s="67" t="s">
        <v>12</v>
      </c>
      <c r="H398" s="67">
        <f t="shared" si="62"/>
        <v>0</v>
      </c>
    </row>
    <row r="399" spans="1:8">
      <c r="A399" s="69">
        <f ca="1">Overview!$W$8</f>
        <v>44720</v>
      </c>
      <c r="B399" s="65" t="e">
        <f t="shared" si="58"/>
        <v>#VALUE!</v>
      </c>
      <c r="C399" s="65" t="s">
        <v>381</v>
      </c>
      <c r="D399" s="66">
        <f t="shared" si="59"/>
        <v>0</v>
      </c>
      <c r="E399" s="111">
        <f t="shared" si="60"/>
        <v>0</v>
      </c>
      <c r="F399" s="113">
        <f t="shared" si="61"/>
        <v>0</v>
      </c>
      <c r="G399" s="67" t="s">
        <v>12</v>
      </c>
      <c r="H399" s="67">
        <f t="shared" si="62"/>
        <v>0</v>
      </c>
    </row>
    <row r="400" spans="1:8">
      <c r="A400" s="69">
        <f ca="1">Overview!$W$8</f>
        <v>44720</v>
      </c>
      <c r="B400" s="65" t="e">
        <f t="shared" si="58"/>
        <v>#VALUE!</v>
      </c>
      <c r="C400" s="65" t="s">
        <v>381</v>
      </c>
      <c r="D400" s="66">
        <f t="shared" si="59"/>
        <v>0</v>
      </c>
      <c r="E400" s="111">
        <f t="shared" si="60"/>
        <v>0</v>
      </c>
      <c r="F400" s="113">
        <f t="shared" si="61"/>
        <v>0</v>
      </c>
      <c r="G400" s="67" t="s">
        <v>12</v>
      </c>
      <c r="H400" s="67">
        <f t="shared" si="62"/>
        <v>0</v>
      </c>
    </row>
    <row r="401" spans="1:8">
      <c r="A401" s="69">
        <f ca="1">Overview!$W$8</f>
        <v>44720</v>
      </c>
      <c r="B401" s="65" t="e">
        <f t="shared" si="58"/>
        <v>#VALUE!</v>
      </c>
      <c r="C401" s="65" t="s">
        <v>381</v>
      </c>
      <c r="D401" s="66">
        <f t="shared" si="59"/>
        <v>0</v>
      </c>
      <c r="E401" s="111">
        <f t="shared" si="60"/>
        <v>0</v>
      </c>
      <c r="F401" s="113">
        <f t="shared" si="61"/>
        <v>0</v>
      </c>
      <c r="G401" s="67" t="s">
        <v>12</v>
      </c>
      <c r="H401" s="67">
        <f t="shared" si="62"/>
        <v>0</v>
      </c>
    </row>
    <row r="402" spans="1:8">
      <c r="A402" s="69">
        <f ca="1">Overview!$W$8</f>
        <v>44720</v>
      </c>
      <c r="B402" s="65" t="e">
        <f t="shared" si="58"/>
        <v>#VALUE!</v>
      </c>
      <c r="C402" s="65" t="s">
        <v>381</v>
      </c>
      <c r="D402" s="66">
        <f t="shared" si="59"/>
        <v>0</v>
      </c>
      <c r="E402" s="111">
        <f t="shared" si="60"/>
        <v>0</v>
      </c>
      <c r="F402" s="113">
        <f t="shared" si="61"/>
        <v>0</v>
      </c>
      <c r="G402" s="67" t="s">
        <v>12</v>
      </c>
      <c r="H402" s="67">
        <f t="shared" si="62"/>
        <v>0</v>
      </c>
    </row>
    <row r="403" spans="1:8">
      <c r="A403" s="69">
        <f ca="1">Overview!$W$8</f>
        <v>44720</v>
      </c>
      <c r="B403" s="65" t="e">
        <f t="shared" si="58"/>
        <v>#VALUE!</v>
      </c>
      <c r="C403" s="65" t="s">
        <v>381</v>
      </c>
      <c r="D403" s="66">
        <f t="shared" si="59"/>
        <v>0</v>
      </c>
      <c r="E403" s="111">
        <f t="shared" si="60"/>
        <v>0</v>
      </c>
      <c r="F403" s="113">
        <f t="shared" si="61"/>
        <v>0</v>
      </c>
      <c r="G403" s="67" t="s">
        <v>12</v>
      </c>
      <c r="H403" s="67">
        <f t="shared" si="62"/>
        <v>0</v>
      </c>
    </row>
    <row r="404" spans="1:8">
      <c r="A404" s="69">
        <f ca="1">Overview!$W$8</f>
        <v>44720</v>
      </c>
      <c r="B404" s="65" t="e">
        <f t="shared" si="58"/>
        <v>#VALUE!</v>
      </c>
      <c r="C404" s="65" t="s">
        <v>381</v>
      </c>
      <c r="D404" s="66">
        <f t="shared" si="59"/>
        <v>0</v>
      </c>
      <c r="E404" s="111">
        <f t="shared" si="60"/>
        <v>0</v>
      </c>
      <c r="F404" s="113">
        <f t="shared" si="61"/>
        <v>0</v>
      </c>
      <c r="G404" s="67" t="s">
        <v>12</v>
      </c>
      <c r="H404" s="67">
        <f t="shared" si="62"/>
        <v>0</v>
      </c>
    </row>
    <row r="405" spans="1:8">
      <c r="A405" s="69">
        <f ca="1">Overview!$W$8</f>
        <v>44720</v>
      </c>
      <c r="B405" s="65" t="e">
        <f t="shared" si="58"/>
        <v>#VALUE!</v>
      </c>
      <c r="C405" s="65" t="s">
        <v>381</v>
      </c>
      <c r="D405" s="66">
        <f t="shared" si="59"/>
        <v>0</v>
      </c>
      <c r="E405" s="111">
        <f t="shared" si="60"/>
        <v>0</v>
      </c>
      <c r="F405" s="113">
        <f t="shared" si="61"/>
        <v>0</v>
      </c>
      <c r="G405" s="67" t="s">
        <v>12</v>
      </c>
      <c r="H405" s="67">
        <f t="shared" si="62"/>
        <v>0</v>
      </c>
    </row>
    <row r="406" spans="1:8">
      <c r="A406" s="69">
        <f ca="1">Overview!$W$8</f>
        <v>44720</v>
      </c>
      <c r="B406" s="65" t="e">
        <f t="shared" si="58"/>
        <v>#VALUE!</v>
      </c>
      <c r="C406" s="65" t="s">
        <v>381</v>
      </c>
      <c r="D406" s="66">
        <f t="shared" si="59"/>
        <v>0</v>
      </c>
      <c r="E406" s="111">
        <f t="shared" si="60"/>
        <v>0</v>
      </c>
      <c r="F406" s="113">
        <f t="shared" si="61"/>
        <v>0</v>
      </c>
      <c r="G406" s="67" t="s">
        <v>12</v>
      </c>
      <c r="H406" s="67">
        <f t="shared" si="62"/>
        <v>0</v>
      </c>
    </row>
    <row r="407" spans="1:8">
      <c r="A407" s="69">
        <f ca="1">Overview!$W$8</f>
        <v>44720</v>
      </c>
      <c r="B407" s="65" t="e">
        <f t="shared" si="58"/>
        <v>#VALUE!</v>
      </c>
      <c r="C407" s="65" t="s">
        <v>381</v>
      </c>
      <c r="D407" s="66">
        <f t="shared" si="59"/>
        <v>0</v>
      </c>
      <c r="E407" s="111">
        <f t="shared" si="60"/>
        <v>0</v>
      </c>
      <c r="F407" s="113">
        <f t="shared" si="61"/>
        <v>0</v>
      </c>
      <c r="G407" s="67" t="s">
        <v>12</v>
      </c>
      <c r="H407" s="67">
        <f t="shared" si="62"/>
        <v>0</v>
      </c>
    </row>
    <row r="408" spans="1:8">
      <c r="A408" s="69">
        <f ca="1">Overview!$W$8</f>
        <v>44720</v>
      </c>
      <c r="B408" s="65" t="e">
        <f t="shared" si="58"/>
        <v>#VALUE!</v>
      </c>
      <c r="C408" s="65" t="s">
        <v>381</v>
      </c>
      <c r="D408" s="66">
        <f t="shared" si="59"/>
        <v>0</v>
      </c>
      <c r="E408" s="111">
        <f t="shared" si="60"/>
        <v>0</v>
      </c>
      <c r="F408" s="113">
        <f t="shared" si="61"/>
        <v>0</v>
      </c>
      <c r="G408" s="67" t="s">
        <v>12</v>
      </c>
      <c r="H408" s="67">
        <f t="shared" si="62"/>
        <v>0</v>
      </c>
    </row>
    <row r="409" spans="1:8">
      <c r="A409" s="69">
        <f ca="1">Overview!$W$8</f>
        <v>44720</v>
      </c>
      <c r="B409" s="65" t="e">
        <f t="shared" si="58"/>
        <v>#VALUE!</v>
      </c>
      <c r="C409" s="65" t="s">
        <v>381</v>
      </c>
      <c r="D409" s="66">
        <f t="shared" si="59"/>
        <v>0</v>
      </c>
      <c r="E409" s="111">
        <f t="shared" si="60"/>
        <v>0</v>
      </c>
      <c r="F409" s="113">
        <f t="shared" si="61"/>
        <v>0</v>
      </c>
      <c r="G409" s="67" t="s">
        <v>12</v>
      </c>
      <c r="H409" s="67">
        <f t="shared" si="62"/>
        <v>0</v>
      </c>
    </row>
    <row r="410" spans="1:8">
      <c r="A410" s="69">
        <f ca="1">Overview!$W$8</f>
        <v>44720</v>
      </c>
      <c r="B410" s="65" t="e">
        <f t="shared" si="58"/>
        <v>#VALUE!</v>
      </c>
      <c r="C410" s="65" t="s">
        <v>381</v>
      </c>
      <c r="D410" s="66">
        <f t="shared" si="59"/>
        <v>0</v>
      </c>
      <c r="E410" s="111">
        <f t="shared" si="60"/>
        <v>0</v>
      </c>
      <c r="F410" s="113">
        <f t="shared" si="61"/>
        <v>0</v>
      </c>
      <c r="G410" s="67" t="s">
        <v>12</v>
      </c>
      <c r="H410" s="67">
        <f t="shared" si="62"/>
        <v>0</v>
      </c>
    </row>
    <row r="411" spans="1:8">
      <c r="A411" s="69">
        <f ca="1">Overview!$W$8</f>
        <v>44720</v>
      </c>
      <c r="B411" s="65" t="e">
        <f t="shared" si="58"/>
        <v>#VALUE!</v>
      </c>
      <c r="C411" s="65" t="s">
        <v>381</v>
      </c>
      <c r="D411" s="66">
        <f t="shared" si="59"/>
        <v>0</v>
      </c>
      <c r="E411" s="111">
        <f t="shared" si="60"/>
        <v>0</v>
      </c>
      <c r="F411" s="113">
        <f t="shared" si="61"/>
        <v>0</v>
      </c>
      <c r="G411" s="67" t="s">
        <v>12</v>
      </c>
      <c r="H411" s="67">
        <f t="shared" si="62"/>
        <v>0</v>
      </c>
    </row>
    <row r="412" spans="1:8">
      <c r="A412" s="69">
        <f ca="1">Overview!$W$8</f>
        <v>44720</v>
      </c>
      <c r="B412" s="65" t="e">
        <f t="shared" si="58"/>
        <v>#VALUE!</v>
      </c>
      <c r="C412" s="65" t="s">
        <v>381</v>
      </c>
      <c r="D412" s="66">
        <f t="shared" si="59"/>
        <v>0</v>
      </c>
      <c r="E412" s="111">
        <f t="shared" si="60"/>
        <v>0</v>
      </c>
      <c r="F412" s="113">
        <f t="shared" si="61"/>
        <v>0</v>
      </c>
      <c r="G412" s="67" t="s">
        <v>12</v>
      </c>
      <c r="H412" s="67">
        <f t="shared" si="62"/>
        <v>0</v>
      </c>
    </row>
    <row r="413" spans="1:8">
      <c r="A413" s="69">
        <f ca="1">Overview!$W$8</f>
        <v>44720</v>
      </c>
      <c r="B413" s="65" t="e">
        <f t="shared" si="58"/>
        <v>#VALUE!</v>
      </c>
      <c r="C413" s="65" t="s">
        <v>381</v>
      </c>
      <c r="D413" s="66">
        <f t="shared" si="59"/>
        <v>0</v>
      </c>
      <c r="E413" s="111">
        <f t="shared" si="60"/>
        <v>0</v>
      </c>
      <c r="F413" s="113">
        <f t="shared" si="61"/>
        <v>0</v>
      </c>
      <c r="G413" s="67" t="s">
        <v>12</v>
      </c>
      <c r="H413" s="67">
        <f t="shared" si="62"/>
        <v>0</v>
      </c>
    </row>
    <row r="414" spans="1:8">
      <c r="A414" s="69">
        <f ca="1">Overview!$W$8</f>
        <v>44720</v>
      </c>
      <c r="B414" s="65" t="e">
        <f t="shared" si="58"/>
        <v>#VALUE!</v>
      </c>
      <c r="C414" s="65" t="s">
        <v>381</v>
      </c>
      <c r="D414" s="66">
        <f t="shared" si="59"/>
        <v>0</v>
      </c>
      <c r="E414" s="111">
        <f t="shared" si="60"/>
        <v>0</v>
      </c>
      <c r="F414" s="113">
        <f t="shared" si="61"/>
        <v>0</v>
      </c>
      <c r="G414" s="67" t="s">
        <v>12</v>
      </c>
      <c r="H414" s="67">
        <f t="shared" si="62"/>
        <v>0</v>
      </c>
    </row>
    <row r="415" spans="1:8">
      <c r="A415" s="69">
        <f ca="1">Overview!$W$8</f>
        <v>44720</v>
      </c>
      <c r="B415" s="65" t="e">
        <f t="shared" si="58"/>
        <v>#VALUE!</v>
      </c>
      <c r="C415" s="65" t="s">
        <v>381</v>
      </c>
      <c r="D415" s="66">
        <f t="shared" si="59"/>
        <v>0</v>
      </c>
      <c r="E415" s="111">
        <f t="shared" si="60"/>
        <v>0</v>
      </c>
      <c r="F415" s="113">
        <f t="shared" si="61"/>
        <v>0</v>
      </c>
      <c r="G415" s="67" t="s">
        <v>12</v>
      </c>
      <c r="H415" s="67">
        <f t="shared" si="62"/>
        <v>0</v>
      </c>
    </row>
    <row r="416" spans="1:8">
      <c r="A416" s="69">
        <f ca="1">Overview!$W$8</f>
        <v>44720</v>
      </c>
      <c r="B416" s="65" t="e">
        <f t="shared" si="58"/>
        <v>#VALUE!</v>
      </c>
      <c r="C416" s="65" t="s">
        <v>381</v>
      </c>
      <c r="D416" s="66">
        <f t="shared" si="59"/>
        <v>0</v>
      </c>
      <c r="E416" s="111">
        <f t="shared" si="60"/>
        <v>0</v>
      </c>
      <c r="F416" s="113">
        <f t="shared" si="61"/>
        <v>0</v>
      </c>
      <c r="G416" s="67" t="s">
        <v>12</v>
      </c>
      <c r="H416" s="67">
        <f t="shared" si="62"/>
        <v>0</v>
      </c>
    </row>
    <row r="417" spans="1:8">
      <c r="A417" s="69">
        <f ca="1">Overview!$W$8</f>
        <v>44720</v>
      </c>
      <c r="B417" s="65" t="e">
        <f t="shared" si="58"/>
        <v>#VALUE!</v>
      </c>
      <c r="C417" s="65" t="s">
        <v>381</v>
      </c>
      <c r="D417" s="66">
        <f t="shared" si="59"/>
        <v>0</v>
      </c>
      <c r="E417" s="111">
        <f t="shared" si="60"/>
        <v>0</v>
      </c>
      <c r="F417" s="113">
        <f t="shared" si="61"/>
        <v>0</v>
      </c>
      <c r="G417" s="67" t="s">
        <v>12</v>
      </c>
      <c r="H417" s="67">
        <f t="shared" si="62"/>
        <v>0</v>
      </c>
    </row>
    <row r="418" spans="1:8">
      <c r="A418" s="69">
        <f ca="1">Overview!$W$8</f>
        <v>44720</v>
      </c>
      <c r="B418" s="65" t="e">
        <f t="shared" si="58"/>
        <v>#VALUE!</v>
      </c>
      <c r="C418" s="65" t="s">
        <v>381</v>
      </c>
      <c r="D418" s="66">
        <f t="shared" si="59"/>
        <v>0</v>
      </c>
      <c r="E418" s="111">
        <f t="shared" si="60"/>
        <v>0</v>
      </c>
      <c r="F418" s="113">
        <f t="shared" si="61"/>
        <v>0</v>
      </c>
      <c r="G418" s="67" t="s">
        <v>12</v>
      </c>
      <c r="H418" s="67">
        <f t="shared" si="62"/>
        <v>0</v>
      </c>
    </row>
    <row r="419" spans="1:8">
      <c r="A419" s="69">
        <f ca="1">Overview!$W$8</f>
        <v>44720</v>
      </c>
      <c r="B419" s="65" t="e">
        <f t="shared" si="58"/>
        <v>#VALUE!</v>
      </c>
      <c r="C419" s="65" t="s">
        <v>381</v>
      </c>
      <c r="D419" s="66">
        <f t="shared" si="59"/>
        <v>0</v>
      </c>
      <c r="E419" s="111">
        <f t="shared" si="60"/>
        <v>0</v>
      </c>
      <c r="F419" s="113">
        <f t="shared" si="61"/>
        <v>0</v>
      </c>
      <c r="G419" s="67" t="s">
        <v>12</v>
      </c>
      <c r="H419" s="67">
        <f t="shared" si="62"/>
        <v>0</v>
      </c>
    </row>
    <row r="420" spans="1:8">
      <c r="A420" s="69">
        <f ca="1">Overview!$W$8</f>
        <v>44720</v>
      </c>
      <c r="B420" s="65" t="e">
        <f t="shared" si="58"/>
        <v>#VALUE!</v>
      </c>
      <c r="C420" s="65" t="s">
        <v>381</v>
      </c>
      <c r="D420" s="66">
        <f t="shared" si="59"/>
        <v>0</v>
      </c>
      <c r="E420" s="111">
        <f t="shared" si="60"/>
        <v>0</v>
      </c>
      <c r="F420" s="113">
        <f t="shared" si="61"/>
        <v>0</v>
      </c>
      <c r="G420" s="67" t="s">
        <v>12</v>
      </c>
      <c r="H420" s="67">
        <f t="shared" si="62"/>
        <v>0</v>
      </c>
    </row>
    <row r="421" spans="1:8">
      <c r="A421" s="69">
        <f ca="1">Overview!$W$8</f>
        <v>44720</v>
      </c>
      <c r="B421" s="65" t="e">
        <f t="shared" si="58"/>
        <v>#VALUE!</v>
      </c>
      <c r="C421" s="65" t="s">
        <v>381</v>
      </c>
      <c r="D421" s="66">
        <f t="shared" si="59"/>
        <v>0</v>
      </c>
      <c r="E421" s="111">
        <f t="shared" si="60"/>
        <v>0</v>
      </c>
      <c r="F421" s="113">
        <f t="shared" si="61"/>
        <v>0</v>
      </c>
      <c r="G421" s="67" t="s">
        <v>12</v>
      </c>
      <c r="H421" s="67">
        <f t="shared" si="62"/>
        <v>0</v>
      </c>
    </row>
    <row r="422" spans="1:8">
      <c r="A422" s="69">
        <f ca="1">Overview!$W$8</f>
        <v>44720</v>
      </c>
      <c r="B422" s="65" t="e">
        <f t="shared" si="58"/>
        <v>#VALUE!</v>
      </c>
      <c r="C422" s="65" t="s">
        <v>381</v>
      </c>
      <c r="D422" s="66">
        <f t="shared" si="59"/>
        <v>0</v>
      </c>
      <c r="E422" s="111">
        <f t="shared" si="60"/>
        <v>0</v>
      </c>
      <c r="F422" s="113">
        <f t="shared" si="61"/>
        <v>0</v>
      </c>
      <c r="G422" s="67" t="s">
        <v>12</v>
      </c>
      <c r="H422" s="67">
        <f t="shared" si="62"/>
        <v>0</v>
      </c>
    </row>
    <row r="423" spans="1:8">
      <c r="A423" s="69">
        <f ca="1">Overview!$W$8</f>
        <v>44720</v>
      </c>
      <c r="B423" s="65" t="e">
        <f t="shared" si="58"/>
        <v>#VALUE!</v>
      </c>
      <c r="C423" s="65" t="s">
        <v>381</v>
      </c>
      <c r="D423" s="66">
        <f t="shared" si="59"/>
        <v>0</v>
      </c>
      <c r="E423" s="111">
        <f t="shared" si="60"/>
        <v>0</v>
      </c>
      <c r="F423" s="113">
        <f t="shared" si="61"/>
        <v>0</v>
      </c>
      <c r="G423" s="67" t="s">
        <v>12</v>
      </c>
      <c r="H423" s="67">
        <f t="shared" si="62"/>
        <v>0</v>
      </c>
    </row>
    <row r="424" spans="1:8">
      <c r="A424" s="69">
        <f ca="1">Overview!$W$8</f>
        <v>44720</v>
      </c>
      <c r="B424" s="65" t="e">
        <f t="shared" si="58"/>
        <v>#VALUE!</v>
      </c>
      <c r="C424" s="65" t="s">
        <v>381</v>
      </c>
      <c r="D424" s="66">
        <f t="shared" si="59"/>
        <v>0</v>
      </c>
      <c r="E424" s="111">
        <f t="shared" si="60"/>
        <v>0</v>
      </c>
      <c r="F424" s="113">
        <f t="shared" si="61"/>
        <v>0</v>
      </c>
      <c r="G424" s="67" t="s">
        <v>12</v>
      </c>
      <c r="H424" s="67">
        <f t="shared" si="62"/>
        <v>0</v>
      </c>
    </row>
    <row r="425" spans="1:8">
      <c r="A425" s="69">
        <f ca="1">Overview!$W$8</f>
        <v>44720</v>
      </c>
      <c r="B425" s="65" t="e">
        <f t="shared" si="58"/>
        <v>#VALUE!</v>
      </c>
      <c r="C425" s="65" t="s">
        <v>381</v>
      </c>
      <c r="D425" s="66">
        <f t="shared" si="59"/>
        <v>0</v>
      </c>
      <c r="E425" s="111">
        <f t="shared" si="60"/>
        <v>0</v>
      </c>
      <c r="F425" s="113">
        <f t="shared" si="61"/>
        <v>0</v>
      </c>
      <c r="G425" s="67" t="s">
        <v>12</v>
      </c>
      <c r="H425" s="67">
        <f t="shared" si="62"/>
        <v>0</v>
      </c>
    </row>
    <row r="426" spans="1:8">
      <c r="A426" s="69">
        <f ca="1">Overview!$W$8</f>
        <v>44720</v>
      </c>
      <c r="B426" s="65" t="e">
        <f t="shared" si="58"/>
        <v>#VALUE!</v>
      </c>
      <c r="C426" s="65" t="s">
        <v>381</v>
      </c>
      <c r="D426" s="66">
        <f t="shared" si="59"/>
        <v>0</v>
      </c>
      <c r="E426" s="111">
        <f t="shared" si="60"/>
        <v>0</v>
      </c>
      <c r="F426" s="113">
        <f t="shared" si="61"/>
        <v>0</v>
      </c>
      <c r="G426" s="67" t="s">
        <v>12</v>
      </c>
      <c r="H426" s="67">
        <f t="shared" si="62"/>
        <v>0</v>
      </c>
    </row>
    <row r="427" spans="1:8">
      <c r="A427" s="69">
        <f ca="1">Overview!$W$8</f>
        <v>44720</v>
      </c>
      <c r="B427" s="65" t="e">
        <f t="shared" si="58"/>
        <v>#VALUE!</v>
      </c>
      <c r="C427" s="65" t="s">
        <v>381</v>
      </c>
      <c r="D427" s="66">
        <f t="shared" si="59"/>
        <v>0</v>
      </c>
      <c r="E427" s="111">
        <f t="shared" si="60"/>
        <v>0</v>
      </c>
      <c r="F427" s="113">
        <f t="shared" si="61"/>
        <v>0</v>
      </c>
      <c r="G427" s="67" t="s">
        <v>12</v>
      </c>
      <c r="H427" s="67">
        <f t="shared" si="62"/>
        <v>0</v>
      </c>
    </row>
    <row r="428" spans="1:8">
      <c r="A428" s="69">
        <f ca="1">Overview!$W$8</f>
        <v>44720</v>
      </c>
      <c r="B428" s="65" t="e">
        <f t="shared" si="58"/>
        <v>#VALUE!</v>
      </c>
      <c r="C428" s="65" t="s">
        <v>381</v>
      </c>
      <c r="D428" s="66">
        <f t="shared" si="59"/>
        <v>0</v>
      </c>
      <c r="E428" s="111">
        <f t="shared" si="60"/>
        <v>0</v>
      </c>
      <c r="F428" s="113">
        <f t="shared" si="61"/>
        <v>0</v>
      </c>
      <c r="G428" s="67" t="s">
        <v>12</v>
      </c>
      <c r="H428" s="67">
        <f t="shared" si="62"/>
        <v>0</v>
      </c>
    </row>
    <row r="429" spans="1:8">
      <c r="A429" s="69">
        <f ca="1">Overview!$W$8</f>
        <v>44720</v>
      </c>
      <c r="B429" s="65" t="e">
        <f t="shared" si="58"/>
        <v>#VALUE!</v>
      </c>
      <c r="C429" s="65" t="s">
        <v>381</v>
      </c>
      <c r="D429" s="66">
        <f t="shared" si="59"/>
        <v>0</v>
      </c>
      <c r="E429" s="111">
        <f t="shared" si="60"/>
        <v>0</v>
      </c>
      <c r="F429" s="113">
        <f t="shared" si="61"/>
        <v>0</v>
      </c>
      <c r="G429" s="67" t="s">
        <v>12</v>
      </c>
      <c r="H429" s="67">
        <f t="shared" si="62"/>
        <v>0</v>
      </c>
    </row>
    <row r="430" spans="1:8">
      <c r="A430" s="69">
        <f ca="1">Overview!$W$8</f>
        <v>44720</v>
      </c>
      <c r="B430" s="65" t="e">
        <f t="shared" si="58"/>
        <v>#VALUE!</v>
      </c>
      <c r="C430" s="65" t="s">
        <v>381</v>
      </c>
      <c r="D430" s="66">
        <f t="shared" si="59"/>
        <v>0</v>
      </c>
      <c r="E430" s="111">
        <f t="shared" si="60"/>
        <v>0</v>
      </c>
      <c r="F430" s="113">
        <f t="shared" si="61"/>
        <v>0</v>
      </c>
      <c r="G430" s="67" t="s">
        <v>12</v>
      </c>
      <c r="H430" s="67">
        <f t="shared" si="62"/>
        <v>0</v>
      </c>
    </row>
    <row r="431" spans="1:8">
      <c r="A431" s="69">
        <f ca="1">Overview!$W$8</f>
        <v>44720</v>
      </c>
      <c r="B431" s="65" t="e">
        <f t="shared" si="58"/>
        <v>#VALUE!</v>
      </c>
      <c r="C431" s="65" t="s">
        <v>381</v>
      </c>
      <c r="D431" s="66">
        <f t="shared" si="59"/>
        <v>0</v>
      </c>
      <c r="E431" s="111">
        <f t="shared" si="60"/>
        <v>0</v>
      </c>
      <c r="F431" s="113">
        <f t="shared" si="61"/>
        <v>0</v>
      </c>
      <c r="G431" s="67" t="s">
        <v>12</v>
      </c>
      <c r="H431" s="67">
        <f t="shared" si="62"/>
        <v>0</v>
      </c>
    </row>
    <row r="432" spans="1:8">
      <c r="A432" s="69">
        <f ca="1">Overview!$W$8</f>
        <v>44720</v>
      </c>
      <c r="B432" s="65" t="e">
        <f t="shared" ref="B432:B461" si="63">MID(O432,FIND(" ",O432)+1,8)</f>
        <v>#VALUE!</v>
      </c>
      <c r="C432" s="65" t="s">
        <v>381</v>
      </c>
      <c r="D432" s="66">
        <f t="shared" ref="D432:D461" si="64">L432</f>
        <v>0</v>
      </c>
      <c r="E432" s="111">
        <f t="shared" ref="E432:E461" si="65">M432/100</f>
        <v>0</v>
      </c>
      <c r="F432" s="113">
        <f t="shared" ref="F432:F461" si="66">(D432*E432)</f>
        <v>0</v>
      </c>
      <c r="G432" s="67" t="s">
        <v>12</v>
      </c>
      <c r="H432" s="67">
        <f t="shared" ref="H432:H461" si="67">Q432</f>
        <v>0</v>
      </c>
    </row>
    <row r="433" spans="1:8">
      <c r="A433" s="69">
        <f ca="1">Overview!$W$8</f>
        <v>44720</v>
      </c>
      <c r="B433" s="65" t="e">
        <f t="shared" si="63"/>
        <v>#VALUE!</v>
      </c>
      <c r="C433" s="65" t="s">
        <v>381</v>
      </c>
      <c r="D433" s="66">
        <f t="shared" si="64"/>
        <v>0</v>
      </c>
      <c r="E433" s="111">
        <f t="shared" si="65"/>
        <v>0</v>
      </c>
      <c r="F433" s="113">
        <f t="shared" si="66"/>
        <v>0</v>
      </c>
      <c r="G433" s="67" t="s">
        <v>12</v>
      </c>
      <c r="H433" s="67">
        <f t="shared" si="67"/>
        <v>0</v>
      </c>
    </row>
    <row r="434" spans="1:8">
      <c r="A434" s="69">
        <f ca="1">Overview!$W$8</f>
        <v>44720</v>
      </c>
      <c r="B434" s="65" t="e">
        <f t="shared" si="63"/>
        <v>#VALUE!</v>
      </c>
      <c r="C434" s="65" t="s">
        <v>381</v>
      </c>
      <c r="D434" s="66">
        <f t="shared" si="64"/>
        <v>0</v>
      </c>
      <c r="E434" s="111">
        <f t="shared" si="65"/>
        <v>0</v>
      </c>
      <c r="F434" s="113">
        <f t="shared" si="66"/>
        <v>0</v>
      </c>
      <c r="G434" s="67" t="s">
        <v>12</v>
      </c>
      <c r="H434" s="67">
        <f t="shared" si="67"/>
        <v>0</v>
      </c>
    </row>
    <row r="435" spans="1:8">
      <c r="A435" s="69">
        <f ca="1">Overview!$W$8</f>
        <v>44720</v>
      </c>
      <c r="B435" s="65" t="e">
        <f t="shared" si="63"/>
        <v>#VALUE!</v>
      </c>
      <c r="C435" s="65" t="s">
        <v>381</v>
      </c>
      <c r="D435" s="66">
        <f t="shared" si="64"/>
        <v>0</v>
      </c>
      <c r="E435" s="111">
        <f t="shared" si="65"/>
        <v>0</v>
      </c>
      <c r="F435" s="113">
        <f t="shared" si="66"/>
        <v>0</v>
      </c>
      <c r="G435" s="67" t="s">
        <v>12</v>
      </c>
      <c r="H435" s="67">
        <f t="shared" si="67"/>
        <v>0</v>
      </c>
    </row>
    <row r="436" spans="1:8">
      <c r="A436" s="69">
        <f ca="1">Overview!$W$8</f>
        <v>44720</v>
      </c>
      <c r="B436" s="65" t="e">
        <f t="shared" si="63"/>
        <v>#VALUE!</v>
      </c>
      <c r="C436" s="65" t="s">
        <v>381</v>
      </c>
      <c r="D436" s="66">
        <f t="shared" si="64"/>
        <v>0</v>
      </c>
      <c r="E436" s="111">
        <f t="shared" si="65"/>
        <v>0</v>
      </c>
      <c r="F436" s="113">
        <f t="shared" si="66"/>
        <v>0</v>
      </c>
      <c r="G436" s="67" t="s">
        <v>12</v>
      </c>
      <c r="H436" s="67">
        <f t="shared" si="67"/>
        <v>0</v>
      </c>
    </row>
    <row r="437" spans="1:8">
      <c r="A437" s="69">
        <f ca="1">Overview!$W$8</f>
        <v>44720</v>
      </c>
      <c r="B437" s="65" t="e">
        <f t="shared" si="63"/>
        <v>#VALUE!</v>
      </c>
      <c r="C437" s="65" t="s">
        <v>381</v>
      </c>
      <c r="D437" s="66">
        <f t="shared" si="64"/>
        <v>0</v>
      </c>
      <c r="E437" s="111">
        <f t="shared" si="65"/>
        <v>0</v>
      </c>
      <c r="F437" s="113">
        <f t="shared" si="66"/>
        <v>0</v>
      </c>
      <c r="G437" s="67" t="s">
        <v>12</v>
      </c>
      <c r="H437" s="67">
        <f t="shared" si="67"/>
        <v>0</v>
      </c>
    </row>
    <row r="438" spans="1:8">
      <c r="A438" s="69">
        <f ca="1">Overview!$W$8</f>
        <v>44720</v>
      </c>
      <c r="B438" s="65" t="e">
        <f t="shared" si="63"/>
        <v>#VALUE!</v>
      </c>
      <c r="C438" s="65" t="s">
        <v>381</v>
      </c>
      <c r="D438" s="66">
        <f t="shared" si="64"/>
        <v>0</v>
      </c>
      <c r="E438" s="111">
        <f t="shared" si="65"/>
        <v>0</v>
      </c>
      <c r="F438" s="113">
        <f t="shared" si="66"/>
        <v>0</v>
      </c>
      <c r="G438" s="67" t="s">
        <v>12</v>
      </c>
      <c r="H438" s="67">
        <f t="shared" si="67"/>
        <v>0</v>
      </c>
    </row>
    <row r="439" spans="1:8">
      <c r="A439" s="69">
        <f ca="1">Overview!$W$8</f>
        <v>44720</v>
      </c>
      <c r="B439" s="65" t="e">
        <f t="shared" si="63"/>
        <v>#VALUE!</v>
      </c>
      <c r="C439" s="65" t="s">
        <v>381</v>
      </c>
      <c r="D439" s="66">
        <f t="shared" si="64"/>
        <v>0</v>
      </c>
      <c r="E439" s="111">
        <f t="shared" si="65"/>
        <v>0</v>
      </c>
      <c r="F439" s="113">
        <f t="shared" si="66"/>
        <v>0</v>
      </c>
      <c r="G439" s="67" t="s">
        <v>12</v>
      </c>
      <c r="H439" s="67">
        <f t="shared" si="67"/>
        <v>0</v>
      </c>
    </row>
    <row r="440" spans="1:8">
      <c r="A440" s="69">
        <f ca="1">Overview!$W$8</f>
        <v>44720</v>
      </c>
      <c r="B440" s="65" t="e">
        <f t="shared" si="63"/>
        <v>#VALUE!</v>
      </c>
      <c r="C440" s="65" t="s">
        <v>381</v>
      </c>
      <c r="D440" s="66">
        <f t="shared" si="64"/>
        <v>0</v>
      </c>
      <c r="E440" s="111">
        <f t="shared" si="65"/>
        <v>0</v>
      </c>
      <c r="F440" s="113">
        <f t="shared" si="66"/>
        <v>0</v>
      </c>
      <c r="G440" s="67" t="s">
        <v>12</v>
      </c>
      <c r="H440" s="67">
        <f t="shared" si="67"/>
        <v>0</v>
      </c>
    </row>
    <row r="441" spans="1:8">
      <c r="A441" s="69">
        <f ca="1">Overview!$W$8</f>
        <v>44720</v>
      </c>
      <c r="B441" s="65" t="e">
        <f t="shared" si="63"/>
        <v>#VALUE!</v>
      </c>
      <c r="C441" s="65" t="s">
        <v>381</v>
      </c>
      <c r="D441" s="66">
        <f t="shared" si="64"/>
        <v>0</v>
      </c>
      <c r="E441" s="111">
        <f t="shared" si="65"/>
        <v>0</v>
      </c>
      <c r="F441" s="113">
        <f t="shared" si="66"/>
        <v>0</v>
      </c>
      <c r="G441" s="67" t="s">
        <v>12</v>
      </c>
      <c r="H441" s="67">
        <f t="shared" si="67"/>
        <v>0</v>
      </c>
    </row>
    <row r="442" spans="1:8">
      <c r="A442" s="69">
        <f ca="1">Overview!$W$8</f>
        <v>44720</v>
      </c>
      <c r="B442" s="65" t="e">
        <f t="shared" si="63"/>
        <v>#VALUE!</v>
      </c>
      <c r="C442" s="65" t="s">
        <v>381</v>
      </c>
      <c r="D442" s="66">
        <f t="shared" si="64"/>
        <v>0</v>
      </c>
      <c r="E442" s="111">
        <f t="shared" si="65"/>
        <v>0</v>
      </c>
      <c r="F442" s="113">
        <f t="shared" si="66"/>
        <v>0</v>
      </c>
      <c r="G442" s="67" t="s">
        <v>12</v>
      </c>
      <c r="H442" s="67">
        <f t="shared" si="67"/>
        <v>0</v>
      </c>
    </row>
    <row r="443" spans="1:8">
      <c r="A443" s="69">
        <f ca="1">Overview!$W$8</f>
        <v>44720</v>
      </c>
      <c r="B443" s="65" t="e">
        <f t="shared" si="63"/>
        <v>#VALUE!</v>
      </c>
      <c r="C443" s="65" t="s">
        <v>381</v>
      </c>
      <c r="D443" s="66">
        <f t="shared" si="64"/>
        <v>0</v>
      </c>
      <c r="E443" s="111">
        <f t="shared" si="65"/>
        <v>0</v>
      </c>
      <c r="F443" s="113">
        <f t="shared" si="66"/>
        <v>0</v>
      </c>
      <c r="G443" s="67" t="s">
        <v>12</v>
      </c>
      <c r="H443" s="67">
        <f t="shared" si="67"/>
        <v>0</v>
      </c>
    </row>
    <row r="444" spans="1:8">
      <c r="A444" s="69">
        <f ca="1">Overview!$W$8</f>
        <v>44720</v>
      </c>
      <c r="B444" s="65" t="e">
        <f t="shared" si="63"/>
        <v>#VALUE!</v>
      </c>
      <c r="C444" s="65" t="s">
        <v>381</v>
      </c>
      <c r="D444" s="66">
        <f t="shared" si="64"/>
        <v>0</v>
      </c>
      <c r="E444" s="111">
        <f t="shared" si="65"/>
        <v>0</v>
      </c>
      <c r="F444" s="113">
        <f t="shared" si="66"/>
        <v>0</v>
      </c>
      <c r="G444" s="67" t="s">
        <v>12</v>
      </c>
      <c r="H444" s="67">
        <f t="shared" si="67"/>
        <v>0</v>
      </c>
    </row>
    <row r="445" spans="1:8">
      <c r="A445" s="69">
        <f ca="1">Overview!$W$8</f>
        <v>44720</v>
      </c>
      <c r="B445" s="65" t="e">
        <f t="shared" si="63"/>
        <v>#VALUE!</v>
      </c>
      <c r="C445" s="65" t="s">
        <v>381</v>
      </c>
      <c r="D445" s="66">
        <f t="shared" si="64"/>
        <v>0</v>
      </c>
      <c r="E445" s="111">
        <f t="shared" si="65"/>
        <v>0</v>
      </c>
      <c r="F445" s="113">
        <f t="shared" si="66"/>
        <v>0</v>
      </c>
      <c r="G445" s="67" t="s">
        <v>12</v>
      </c>
      <c r="H445" s="67">
        <f t="shared" si="67"/>
        <v>0</v>
      </c>
    </row>
    <row r="446" spans="1:8">
      <c r="A446" s="69">
        <f ca="1">Overview!$W$8</f>
        <v>44720</v>
      </c>
      <c r="B446" s="65" t="e">
        <f t="shared" si="63"/>
        <v>#VALUE!</v>
      </c>
      <c r="C446" s="65" t="s">
        <v>381</v>
      </c>
      <c r="D446" s="66">
        <f t="shared" si="64"/>
        <v>0</v>
      </c>
      <c r="E446" s="111">
        <f t="shared" si="65"/>
        <v>0</v>
      </c>
      <c r="F446" s="113">
        <f t="shared" si="66"/>
        <v>0</v>
      </c>
      <c r="G446" s="67" t="s">
        <v>12</v>
      </c>
      <c r="H446" s="67">
        <f t="shared" si="67"/>
        <v>0</v>
      </c>
    </row>
    <row r="447" spans="1:8">
      <c r="A447" s="69">
        <f ca="1">Overview!$W$8</f>
        <v>44720</v>
      </c>
      <c r="B447" s="65" t="e">
        <f t="shared" si="63"/>
        <v>#VALUE!</v>
      </c>
      <c r="C447" s="65" t="s">
        <v>381</v>
      </c>
      <c r="D447" s="66">
        <f t="shared" si="64"/>
        <v>0</v>
      </c>
      <c r="E447" s="111">
        <f t="shared" si="65"/>
        <v>0</v>
      </c>
      <c r="F447" s="113">
        <f t="shared" si="66"/>
        <v>0</v>
      </c>
      <c r="G447" s="67" t="s">
        <v>12</v>
      </c>
      <c r="H447" s="67">
        <f t="shared" si="67"/>
        <v>0</v>
      </c>
    </row>
    <row r="448" spans="1:8">
      <c r="A448" s="69">
        <f ca="1">Overview!$W$8</f>
        <v>44720</v>
      </c>
      <c r="B448" s="65" t="e">
        <f t="shared" si="63"/>
        <v>#VALUE!</v>
      </c>
      <c r="C448" s="65" t="s">
        <v>381</v>
      </c>
      <c r="D448" s="66">
        <f t="shared" si="64"/>
        <v>0</v>
      </c>
      <c r="E448" s="111">
        <f t="shared" si="65"/>
        <v>0</v>
      </c>
      <c r="F448" s="113">
        <f t="shared" si="66"/>
        <v>0</v>
      </c>
      <c r="G448" s="67" t="s">
        <v>12</v>
      </c>
      <c r="H448" s="67">
        <f t="shared" si="67"/>
        <v>0</v>
      </c>
    </row>
    <row r="449" spans="1:8">
      <c r="A449" s="69">
        <f ca="1">Overview!$W$8</f>
        <v>44720</v>
      </c>
      <c r="B449" s="65" t="e">
        <f t="shared" si="63"/>
        <v>#VALUE!</v>
      </c>
      <c r="C449" s="65" t="s">
        <v>381</v>
      </c>
      <c r="D449" s="66">
        <f t="shared" si="64"/>
        <v>0</v>
      </c>
      <c r="E449" s="111">
        <f t="shared" si="65"/>
        <v>0</v>
      </c>
      <c r="F449" s="113">
        <f t="shared" si="66"/>
        <v>0</v>
      </c>
      <c r="G449" s="67" t="s">
        <v>12</v>
      </c>
      <c r="H449" s="67">
        <f t="shared" si="67"/>
        <v>0</v>
      </c>
    </row>
    <row r="450" spans="1:8">
      <c r="A450" s="69">
        <f ca="1">Overview!$W$8</f>
        <v>44720</v>
      </c>
      <c r="B450" s="65" t="e">
        <f t="shared" si="63"/>
        <v>#VALUE!</v>
      </c>
      <c r="C450" s="65" t="s">
        <v>381</v>
      </c>
      <c r="D450" s="66">
        <f t="shared" si="64"/>
        <v>0</v>
      </c>
      <c r="E450" s="111">
        <f t="shared" si="65"/>
        <v>0</v>
      </c>
      <c r="F450" s="113">
        <f t="shared" si="66"/>
        <v>0</v>
      </c>
      <c r="G450" s="67" t="s">
        <v>12</v>
      </c>
      <c r="H450" s="67">
        <f t="shared" si="67"/>
        <v>0</v>
      </c>
    </row>
    <row r="451" spans="1:8">
      <c r="A451" s="69">
        <f ca="1">Overview!$W$8</f>
        <v>44720</v>
      </c>
      <c r="B451" s="65" t="e">
        <f t="shared" si="63"/>
        <v>#VALUE!</v>
      </c>
      <c r="C451" s="65" t="s">
        <v>381</v>
      </c>
      <c r="D451" s="66">
        <f t="shared" si="64"/>
        <v>0</v>
      </c>
      <c r="E451" s="111">
        <f t="shared" si="65"/>
        <v>0</v>
      </c>
      <c r="F451" s="113">
        <f t="shared" si="66"/>
        <v>0</v>
      </c>
      <c r="G451" s="67" t="s">
        <v>12</v>
      </c>
      <c r="H451" s="67">
        <f t="shared" si="67"/>
        <v>0</v>
      </c>
    </row>
    <row r="452" spans="1:8">
      <c r="A452" s="69">
        <f ca="1">Overview!$W$8</f>
        <v>44720</v>
      </c>
      <c r="B452" s="65" t="e">
        <f t="shared" si="63"/>
        <v>#VALUE!</v>
      </c>
      <c r="C452" s="65" t="s">
        <v>381</v>
      </c>
      <c r="D452" s="66">
        <f t="shared" si="64"/>
        <v>0</v>
      </c>
      <c r="E452" s="111">
        <f t="shared" si="65"/>
        <v>0</v>
      </c>
      <c r="F452" s="113">
        <f t="shared" si="66"/>
        <v>0</v>
      </c>
      <c r="G452" s="67" t="s">
        <v>12</v>
      </c>
      <c r="H452" s="67">
        <f t="shared" si="67"/>
        <v>0</v>
      </c>
    </row>
    <row r="453" spans="1:8">
      <c r="A453" s="69">
        <f ca="1">Overview!$W$8</f>
        <v>44720</v>
      </c>
      <c r="B453" s="65" t="e">
        <f t="shared" si="63"/>
        <v>#VALUE!</v>
      </c>
      <c r="C453" s="65" t="s">
        <v>381</v>
      </c>
      <c r="D453" s="66">
        <f t="shared" si="64"/>
        <v>0</v>
      </c>
      <c r="E453" s="111">
        <f t="shared" si="65"/>
        <v>0</v>
      </c>
      <c r="F453" s="113">
        <f t="shared" si="66"/>
        <v>0</v>
      </c>
      <c r="G453" s="67" t="s">
        <v>12</v>
      </c>
      <c r="H453" s="67">
        <f t="shared" si="67"/>
        <v>0</v>
      </c>
    </row>
    <row r="454" spans="1:8">
      <c r="A454" s="69">
        <f ca="1">Overview!$W$8</f>
        <v>44720</v>
      </c>
      <c r="B454" s="65" t="e">
        <f t="shared" si="63"/>
        <v>#VALUE!</v>
      </c>
      <c r="C454" s="65" t="s">
        <v>381</v>
      </c>
      <c r="D454" s="66">
        <f t="shared" si="64"/>
        <v>0</v>
      </c>
      <c r="E454" s="111">
        <f t="shared" si="65"/>
        <v>0</v>
      </c>
      <c r="F454" s="113">
        <f t="shared" si="66"/>
        <v>0</v>
      </c>
      <c r="G454" s="67" t="s">
        <v>12</v>
      </c>
      <c r="H454" s="67">
        <f t="shared" si="67"/>
        <v>0</v>
      </c>
    </row>
    <row r="455" spans="1:8">
      <c r="A455" s="69">
        <f ca="1">Overview!$W$8</f>
        <v>44720</v>
      </c>
      <c r="B455" s="65" t="e">
        <f t="shared" si="63"/>
        <v>#VALUE!</v>
      </c>
      <c r="C455" s="65" t="s">
        <v>381</v>
      </c>
      <c r="D455" s="66">
        <f t="shared" si="64"/>
        <v>0</v>
      </c>
      <c r="E455" s="111">
        <f t="shared" si="65"/>
        <v>0</v>
      </c>
      <c r="F455" s="113">
        <f t="shared" si="66"/>
        <v>0</v>
      </c>
      <c r="G455" s="67" t="s">
        <v>12</v>
      </c>
      <c r="H455" s="67">
        <f t="shared" si="67"/>
        <v>0</v>
      </c>
    </row>
    <row r="456" spans="1:8">
      <c r="A456" s="69">
        <f ca="1">Overview!$W$8</f>
        <v>44720</v>
      </c>
      <c r="B456" s="65" t="e">
        <f t="shared" si="63"/>
        <v>#VALUE!</v>
      </c>
      <c r="C456" s="65" t="s">
        <v>381</v>
      </c>
      <c r="D456" s="66">
        <f t="shared" si="64"/>
        <v>0</v>
      </c>
      <c r="E456" s="111">
        <f t="shared" si="65"/>
        <v>0</v>
      </c>
      <c r="F456" s="113">
        <f t="shared" si="66"/>
        <v>0</v>
      </c>
      <c r="G456" s="67" t="s">
        <v>12</v>
      </c>
      <c r="H456" s="67">
        <f t="shared" si="67"/>
        <v>0</v>
      </c>
    </row>
    <row r="457" spans="1:8">
      <c r="A457" s="69">
        <f ca="1">Overview!$W$8</f>
        <v>44720</v>
      </c>
      <c r="B457" s="65" t="e">
        <f t="shared" si="63"/>
        <v>#VALUE!</v>
      </c>
      <c r="C457" s="65" t="s">
        <v>381</v>
      </c>
      <c r="D457" s="66">
        <f t="shared" si="64"/>
        <v>0</v>
      </c>
      <c r="E457" s="111">
        <f t="shared" si="65"/>
        <v>0</v>
      </c>
      <c r="F457" s="113">
        <f t="shared" si="66"/>
        <v>0</v>
      </c>
      <c r="G457" s="67" t="s">
        <v>12</v>
      </c>
      <c r="H457" s="67">
        <f t="shared" si="67"/>
        <v>0</v>
      </c>
    </row>
    <row r="458" spans="1:8">
      <c r="A458" s="69">
        <f ca="1">Overview!$W$8</f>
        <v>44720</v>
      </c>
      <c r="B458" s="65" t="e">
        <f t="shared" si="63"/>
        <v>#VALUE!</v>
      </c>
      <c r="C458" s="65" t="s">
        <v>381</v>
      </c>
      <c r="D458" s="66">
        <f t="shared" si="64"/>
        <v>0</v>
      </c>
      <c r="E458" s="111">
        <f t="shared" si="65"/>
        <v>0</v>
      </c>
      <c r="F458" s="113">
        <f t="shared" si="66"/>
        <v>0</v>
      </c>
      <c r="G458" s="67" t="s">
        <v>12</v>
      </c>
      <c r="H458" s="67">
        <f t="shared" si="67"/>
        <v>0</v>
      </c>
    </row>
    <row r="459" spans="1:8">
      <c r="A459" s="69">
        <f ca="1">Overview!$W$8</f>
        <v>44720</v>
      </c>
      <c r="B459" s="65" t="e">
        <f t="shared" si="63"/>
        <v>#VALUE!</v>
      </c>
      <c r="C459" s="65" t="s">
        <v>381</v>
      </c>
      <c r="D459" s="66">
        <f t="shared" si="64"/>
        <v>0</v>
      </c>
      <c r="E459" s="111">
        <f t="shared" si="65"/>
        <v>0</v>
      </c>
      <c r="F459" s="113">
        <f t="shared" si="66"/>
        <v>0</v>
      </c>
      <c r="G459" s="67" t="s">
        <v>12</v>
      </c>
      <c r="H459" s="67">
        <f t="shared" si="67"/>
        <v>0</v>
      </c>
    </row>
    <row r="460" spans="1:8">
      <c r="A460" s="69">
        <f ca="1">Overview!$W$8</f>
        <v>44720</v>
      </c>
      <c r="B460" s="65" t="e">
        <f t="shared" si="63"/>
        <v>#VALUE!</v>
      </c>
      <c r="C460" s="65" t="s">
        <v>381</v>
      </c>
      <c r="D460" s="66">
        <f t="shared" si="64"/>
        <v>0</v>
      </c>
      <c r="E460" s="111">
        <f t="shared" si="65"/>
        <v>0</v>
      </c>
      <c r="F460" s="113">
        <f t="shared" si="66"/>
        <v>0</v>
      </c>
      <c r="G460" s="67" t="s">
        <v>12</v>
      </c>
      <c r="H460" s="67">
        <f t="shared" si="67"/>
        <v>0</v>
      </c>
    </row>
    <row r="461" spans="1:8">
      <c r="A461" s="69">
        <f ca="1">Overview!$W$8</f>
        <v>44720</v>
      </c>
      <c r="B461" s="65" t="e">
        <f t="shared" si="63"/>
        <v>#VALUE!</v>
      </c>
      <c r="C461" s="65" t="s">
        <v>381</v>
      </c>
      <c r="D461" s="66">
        <f t="shared" si="64"/>
        <v>0</v>
      </c>
      <c r="E461" s="111">
        <f t="shared" si="65"/>
        <v>0</v>
      </c>
      <c r="F461" s="113">
        <f t="shared" si="66"/>
        <v>0</v>
      </c>
      <c r="G461" s="67" t="s">
        <v>12</v>
      </c>
      <c r="H461" s="67">
        <f t="shared" si="67"/>
        <v>0</v>
      </c>
    </row>
    <row r="462" spans="1:8">
      <c r="A462" s="69">
        <f ca="1">Overview!$W$8</f>
        <v>44720</v>
      </c>
      <c r="B462" s="65" t="e">
        <f t="shared" ref="B462:B504" si="68">MID(O462,FIND(" ",O462)+1,8)</f>
        <v>#VALUE!</v>
      </c>
      <c r="C462" s="65" t="s">
        <v>381</v>
      </c>
      <c r="D462" s="66">
        <f t="shared" ref="D462:D504" si="69">L462</f>
        <v>0</v>
      </c>
      <c r="E462" s="111">
        <f t="shared" ref="E462:E504" si="70">M462/100</f>
        <v>0</v>
      </c>
      <c r="F462" s="113">
        <f t="shared" ref="F462:F504" si="71">(D462*E462)</f>
        <v>0</v>
      </c>
      <c r="G462" s="67" t="s">
        <v>12</v>
      </c>
      <c r="H462" s="67">
        <f t="shared" ref="H462:H504" si="72">Q462</f>
        <v>0</v>
      </c>
    </row>
    <row r="463" spans="1:8">
      <c r="A463" s="69">
        <f ca="1">Overview!$W$8</f>
        <v>44720</v>
      </c>
      <c r="B463" s="65" t="e">
        <f t="shared" si="68"/>
        <v>#VALUE!</v>
      </c>
      <c r="C463" s="65" t="s">
        <v>381</v>
      </c>
      <c r="D463" s="66">
        <f t="shared" si="69"/>
        <v>0</v>
      </c>
      <c r="E463" s="111">
        <f t="shared" si="70"/>
        <v>0</v>
      </c>
      <c r="F463" s="113">
        <f t="shared" si="71"/>
        <v>0</v>
      </c>
      <c r="G463" s="67" t="s">
        <v>12</v>
      </c>
      <c r="H463" s="67">
        <f t="shared" si="72"/>
        <v>0</v>
      </c>
    </row>
    <row r="464" spans="1:8">
      <c r="A464" s="69">
        <f ca="1">Overview!$W$8</f>
        <v>44720</v>
      </c>
      <c r="B464" s="65" t="e">
        <f t="shared" si="68"/>
        <v>#VALUE!</v>
      </c>
      <c r="C464" s="65" t="s">
        <v>381</v>
      </c>
      <c r="D464" s="66">
        <f t="shared" si="69"/>
        <v>0</v>
      </c>
      <c r="E464" s="111">
        <f t="shared" si="70"/>
        <v>0</v>
      </c>
      <c r="F464" s="113">
        <f t="shared" si="71"/>
        <v>0</v>
      </c>
      <c r="G464" s="67" t="s">
        <v>12</v>
      </c>
      <c r="H464" s="67">
        <f t="shared" si="72"/>
        <v>0</v>
      </c>
    </row>
    <row r="465" spans="1:8">
      <c r="A465" s="69">
        <f ca="1">Overview!$W$8</f>
        <v>44720</v>
      </c>
      <c r="B465" s="65" t="e">
        <f t="shared" si="68"/>
        <v>#VALUE!</v>
      </c>
      <c r="C465" s="65" t="s">
        <v>381</v>
      </c>
      <c r="D465" s="66">
        <f t="shared" si="69"/>
        <v>0</v>
      </c>
      <c r="E465" s="111">
        <f t="shared" si="70"/>
        <v>0</v>
      </c>
      <c r="F465" s="113">
        <f t="shared" si="71"/>
        <v>0</v>
      </c>
      <c r="G465" s="67" t="s">
        <v>12</v>
      </c>
      <c r="H465" s="67">
        <f t="shared" si="72"/>
        <v>0</v>
      </c>
    </row>
    <row r="466" spans="1:8">
      <c r="A466" s="69">
        <f ca="1">Overview!$W$8</f>
        <v>44720</v>
      </c>
      <c r="B466" s="65" t="e">
        <f t="shared" si="68"/>
        <v>#VALUE!</v>
      </c>
      <c r="C466" s="65" t="s">
        <v>381</v>
      </c>
      <c r="D466" s="66">
        <f t="shared" si="69"/>
        <v>0</v>
      </c>
      <c r="E466" s="111">
        <f t="shared" si="70"/>
        <v>0</v>
      </c>
      <c r="F466" s="113">
        <f t="shared" si="71"/>
        <v>0</v>
      </c>
      <c r="G466" s="67" t="s">
        <v>12</v>
      </c>
      <c r="H466" s="67">
        <f t="shared" si="72"/>
        <v>0</v>
      </c>
    </row>
    <row r="467" spans="1:8">
      <c r="A467" s="69">
        <f ca="1">Overview!$W$8</f>
        <v>44720</v>
      </c>
      <c r="B467" s="65" t="e">
        <f t="shared" si="68"/>
        <v>#VALUE!</v>
      </c>
      <c r="C467" s="65" t="s">
        <v>381</v>
      </c>
      <c r="D467" s="66">
        <f t="shared" si="69"/>
        <v>0</v>
      </c>
      <c r="E467" s="111">
        <f t="shared" si="70"/>
        <v>0</v>
      </c>
      <c r="F467" s="113">
        <f t="shared" si="71"/>
        <v>0</v>
      </c>
      <c r="G467" s="67" t="s">
        <v>12</v>
      </c>
      <c r="H467" s="67">
        <f t="shared" si="72"/>
        <v>0</v>
      </c>
    </row>
    <row r="468" spans="1:8">
      <c r="A468" s="69">
        <f ca="1">Overview!$W$8</f>
        <v>44720</v>
      </c>
      <c r="B468" s="65" t="e">
        <f t="shared" si="68"/>
        <v>#VALUE!</v>
      </c>
      <c r="C468" s="65" t="s">
        <v>381</v>
      </c>
      <c r="D468" s="66">
        <f t="shared" si="69"/>
        <v>0</v>
      </c>
      <c r="E468" s="111">
        <f t="shared" si="70"/>
        <v>0</v>
      </c>
      <c r="F468" s="113">
        <f t="shared" si="71"/>
        <v>0</v>
      </c>
      <c r="G468" s="67" t="s">
        <v>12</v>
      </c>
      <c r="H468" s="67">
        <f t="shared" si="72"/>
        <v>0</v>
      </c>
    </row>
    <row r="469" spans="1:8">
      <c r="A469" s="69">
        <f ca="1">Overview!$W$8</f>
        <v>44720</v>
      </c>
      <c r="B469" s="65" t="e">
        <f t="shared" si="68"/>
        <v>#VALUE!</v>
      </c>
      <c r="C469" s="65" t="s">
        <v>381</v>
      </c>
      <c r="D469" s="66">
        <f t="shared" si="69"/>
        <v>0</v>
      </c>
      <c r="E469" s="111">
        <f t="shared" si="70"/>
        <v>0</v>
      </c>
      <c r="F469" s="113">
        <f t="shared" si="71"/>
        <v>0</v>
      </c>
      <c r="G469" s="67" t="s">
        <v>12</v>
      </c>
      <c r="H469" s="67">
        <f t="shared" si="72"/>
        <v>0</v>
      </c>
    </row>
    <row r="470" spans="1:8">
      <c r="A470" s="69">
        <f ca="1">Overview!$W$8</f>
        <v>44720</v>
      </c>
      <c r="B470" s="65" t="e">
        <f t="shared" si="68"/>
        <v>#VALUE!</v>
      </c>
      <c r="C470" s="65" t="s">
        <v>381</v>
      </c>
      <c r="D470" s="66">
        <f t="shared" si="69"/>
        <v>0</v>
      </c>
      <c r="E470" s="111">
        <f t="shared" si="70"/>
        <v>0</v>
      </c>
      <c r="F470" s="113">
        <f t="shared" si="71"/>
        <v>0</v>
      </c>
      <c r="G470" s="67" t="s">
        <v>12</v>
      </c>
      <c r="H470" s="67">
        <f t="shared" si="72"/>
        <v>0</v>
      </c>
    </row>
    <row r="471" spans="1:8">
      <c r="A471" s="69">
        <f ca="1">Overview!$W$8</f>
        <v>44720</v>
      </c>
      <c r="B471" s="65" t="e">
        <f t="shared" si="68"/>
        <v>#VALUE!</v>
      </c>
      <c r="C471" s="65" t="s">
        <v>381</v>
      </c>
      <c r="D471" s="66">
        <f t="shared" si="69"/>
        <v>0</v>
      </c>
      <c r="E471" s="111">
        <f t="shared" si="70"/>
        <v>0</v>
      </c>
      <c r="F471" s="113">
        <f t="shared" si="71"/>
        <v>0</v>
      </c>
      <c r="G471" s="67" t="s">
        <v>12</v>
      </c>
      <c r="H471" s="67">
        <f t="shared" si="72"/>
        <v>0</v>
      </c>
    </row>
    <row r="472" spans="1:8">
      <c r="A472" s="69">
        <f ca="1">Overview!$W$8</f>
        <v>44720</v>
      </c>
      <c r="B472" s="65" t="e">
        <f t="shared" si="68"/>
        <v>#VALUE!</v>
      </c>
      <c r="C472" s="65" t="s">
        <v>381</v>
      </c>
      <c r="D472" s="66">
        <f t="shared" si="69"/>
        <v>0</v>
      </c>
      <c r="E472" s="111">
        <f t="shared" si="70"/>
        <v>0</v>
      </c>
      <c r="F472" s="113">
        <f t="shared" si="71"/>
        <v>0</v>
      </c>
      <c r="G472" s="67" t="s">
        <v>12</v>
      </c>
      <c r="H472" s="67">
        <f t="shared" si="72"/>
        <v>0</v>
      </c>
    </row>
    <row r="473" spans="1:8">
      <c r="A473" s="69">
        <f ca="1">Overview!$W$8</f>
        <v>44720</v>
      </c>
      <c r="B473" s="65" t="e">
        <f t="shared" si="68"/>
        <v>#VALUE!</v>
      </c>
      <c r="C473" s="65" t="s">
        <v>381</v>
      </c>
      <c r="D473" s="66">
        <f t="shared" si="69"/>
        <v>0</v>
      </c>
      <c r="E473" s="111">
        <f t="shared" si="70"/>
        <v>0</v>
      </c>
      <c r="F473" s="113">
        <f t="shared" si="71"/>
        <v>0</v>
      </c>
      <c r="G473" s="67" t="s">
        <v>12</v>
      </c>
      <c r="H473" s="67">
        <f t="shared" si="72"/>
        <v>0</v>
      </c>
    </row>
    <row r="474" spans="1:8">
      <c r="A474" s="69">
        <f ca="1">Overview!$W$8</f>
        <v>44720</v>
      </c>
      <c r="B474" s="65" t="e">
        <f t="shared" si="68"/>
        <v>#VALUE!</v>
      </c>
      <c r="C474" s="65" t="s">
        <v>381</v>
      </c>
      <c r="D474" s="66">
        <f t="shared" si="69"/>
        <v>0</v>
      </c>
      <c r="E474" s="111">
        <f t="shared" si="70"/>
        <v>0</v>
      </c>
      <c r="F474" s="113">
        <f t="shared" si="71"/>
        <v>0</v>
      </c>
      <c r="G474" s="67" t="s">
        <v>12</v>
      </c>
      <c r="H474" s="67">
        <f t="shared" si="72"/>
        <v>0</v>
      </c>
    </row>
    <row r="475" spans="1:8">
      <c r="A475" s="69">
        <f ca="1">Overview!$W$8</f>
        <v>44720</v>
      </c>
      <c r="B475" s="65" t="e">
        <f t="shared" si="68"/>
        <v>#VALUE!</v>
      </c>
      <c r="C475" s="65" t="s">
        <v>381</v>
      </c>
      <c r="D475" s="66">
        <f t="shared" si="69"/>
        <v>0</v>
      </c>
      <c r="E475" s="111">
        <f t="shared" si="70"/>
        <v>0</v>
      </c>
      <c r="F475" s="113">
        <f t="shared" si="71"/>
        <v>0</v>
      </c>
      <c r="G475" s="67" t="s">
        <v>12</v>
      </c>
      <c r="H475" s="67">
        <f t="shared" si="72"/>
        <v>0</v>
      </c>
    </row>
    <row r="476" spans="1:8">
      <c r="A476" s="69">
        <f ca="1">Overview!$W$8</f>
        <v>44720</v>
      </c>
      <c r="B476" s="65" t="e">
        <f t="shared" si="68"/>
        <v>#VALUE!</v>
      </c>
      <c r="C476" s="65" t="s">
        <v>381</v>
      </c>
      <c r="D476" s="66">
        <f t="shared" si="69"/>
        <v>0</v>
      </c>
      <c r="E476" s="111">
        <f t="shared" si="70"/>
        <v>0</v>
      </c>
      <c r="F476" s="113">
        <f t="shared" si="71"/>
        <v>0</v>
      </c>
      <c r="G476" s="67" t="s">
        <v>12</v>
      </c>
      <c r="H476" s="67">
        <f t="shared" si="72"/>
        <v>0</v>
      </c>
    </row>
    <row r="477" spans="1:8">
      <c r="A477" s="69">
        <f ca="1">Overview!$W$8</f>
        <v>44720</v>
      </c>
      <c r="B477" s="65" t="e">
        <f t="shared" si="68"/>
        <v>#VALUE!</v>
      </c>
      <c r="C477" s="65" t="s">
        <v>381</v>
      </c>
      <c r="D477" s="66">
        <f t="shared" si="69"/>
        <v>0</v>
      </c>
      <c r="E477" s="111">
        <f t="shared" si="70"/>
        <v>0</v>
      </c>
      <c r="F477" s="113">
        <f t="shared" si="71"/>
        <v>0</v>
      </c>
      <c r="G477" s="67" t="s">
        <v>12</v>
      </c>
      <c r="H477" s="67">
        <f t="shared" si="72"/>
        <v>0</v>
      </c>
    </row>
    <row r="478" spans="1:8">
      <c r="A478" s="69">
        <f ca="1">Overview!$W$8</f>
        <v>44720</v>
      </c>
      <c r="B478" s="65" t="e">
        <f t="shared" si="68"/>
        <v>#VALUE!</v>
      </c>
      <c r="C478" s="65" t="s">
        <v>381</v>
      </c>
      <c r="D478" s="66">
        <f t="shared" si="69"/>
        <v>0</v>
      </c>
      <c r="E478" s="111">
        <f t="shared" si="70"/>
        <v>0</v>
      </c>
      <c r="F478" s="113">
        <f t="shared" si="71"/>
        <v>0</v>
      </c>
      <c r="G478" s="67" t="s">
        <v>12</v>
      </c>
      <c r="H478" s="67">
        <f t="shared" si="72"/>
        <v>0</v>
      </c>
    </row>
    <row r="479" spans="1:8">
      <c r="A479" s="69">
        <f ca="1">Overview!$W$8</f>
        <v>44720</v>
      </c>
      <c r="B479" s="65" t="e">
        <f t="shared" si="68"/>
        <v>#VALUE!</v>
      </c>
      <c r="C479" s="65" t="s">
        <v>381</v>
      </c>
      <c r="D479" s="66">
        <f t="shared" si="69"/>
        <v>0</v>
      </c>
      <c r="E479" s="111">
        <f t="shared" si="70"/>
        <v>0</v>
      </c>
      <c r="F479" s="113">
        <f t="shared" si="71"/>
        <v>0</v>
      </c>
      <c r="G479" s="67" t="s">
        <v>12</v>
      </c>
      <c r="H479" s="67">
        <f t="shared" si="72"/>
        <v>0</v>
      </c>
    </row>
    <row r="480" spans="1:8">
      <c r="A480" s="69">
        <f ca="1">Overview!$W$8</f>
        <v>44720</v>
      </c>
      <c r="B480" s="65" t="e">
        <f t="shared" si="68"/>
        <v>#VALUE!</v>
      </c>
      <c r="C480" s="65" t="s">
        <v>381</v>
      </c>
      <c r="D480" s="66">
        <f t="shared" si="69"/>
        <v>0</v>
      </c>
      <c r="E480" s="111">
        <f t="shared" si="70"/>
        <v>0</v>
      </c>
      <c r="F480" s="113">
        <f t="shared" si="71"/>
        <v>0</v>
      </c>
      <c r="G480" s="67" t="s">
        <v>12</v>
      </c>
      <c r="H480" s="67">
        <f t="shared" si="72"/>
        <v>0</v>
      </c>
    </row>
    <row r="481" spans="1:8">
      <c r="A481" s="69">
        <f ca="1">Overview!$W$8</f>
        <v>44720</v>
      </c>
      <c r="B481" s="65" t="e">
        <f t="shared" si="68"/>
        <v>#VALUE!</v>
      </c>
      <c r="C481" s="65" t="s">
        <v>381</v>
      </c>
      <c r="D481" s="66">
        <f t="shared" si="69"/>
        <v>0</v>
      </c>
      <c r="E481" s="111">
        <f t="shared" si="70"/>
        <v>0</v>
      </c>
      <c r="F481" s="113">
        <f t="shared" si="71"/>
        <v>0</v>
      </c>
      <c r="G481" s="67" t="s">
        <v>12</v>
      </c>
      <c r="H481" s="67">
        <f t="shared" si="72"/>
        <v>0</v>
      </c>
    </row>
    <row r="482" spans="1:8">
      <c r="A482" s="69">
        <f ca="1">Overview!$W$8</f>
        <v>44720</v>
      </c>
      <c r="B482" s="65" t="e">
        <f t="shared" si="68"/>
        <v>#VALUE!</v>
      </c>
      <c r="C482" s="65" t="s">
        <v>381</v>
      </c>
      <c r="D482" s="66">
        <f t="shared" si="69"/>
        <v>0</v>
      </c>
      <c r="E482" s="111">
        <f t="shared" si="70"/>
        <v>0</v>
      </c>
      <c r="F482" s="113">
        <f t="shared" si="71"/>
        <v>0</v>
      </c>
      <c r="G482" s="67" t="s">
        <v>12</v>
      </c>
      <c r="H482" s="67">
        <f t="shared" si="72"/>
        <v>0</v>
      </c>
    </row>
    <row r="483" spans="1:8">
      <c r="A483" s="69">
        <f ca="1">Overview!$W$8</f>
        <v>44720</v>
      </c>
      <c r="B483" s="65" t="e">
        <f t="shared" si="68"/>
        <v>#VALUE!</v>
      </c>
      <c r="C483" s="65" t="s">
        <v>381</v>
      </c>
      <c r="D483" s="66">
        <f t="shared" si="69"/>
        <v>0</v>
      </c>
      <c r="E483" s="111">
        <f t="shared" si="70"/>
        <v>0</v>
      </c>
      <c r="F483" s="113">
        <f t="shared" si="71"/>
        <v>0</v>
      </c>
      <c r="G483" s="67" t="s">
        <v>12</v>
      </c>
      <c r="H483" s="67">
        <f t="shared" si="72"/>
        <v>0</v>
      </c>
    </row>
    <row r="484" spans="1:8">
      <c r="A484" s="69">
        <f ca="1">Overview!$W$8</f>
        <v>44720</v>
      </c>
      <c r="B484" s="65" t="e">
        <f t="shared" si="68"/>
        <v>#VALUE!</v>
      </c>
      <c r="C484" s="65" t="s">
        <v>381</v>
      </c>
      <c r="D484" s="66">
        <f t="shared" si="69"/>
        <v>0</v>
      </c>
      <c r="E484" s="111">
        <f t="shared" si="70"/>
        <v>0</v>
      </c>
      <c r="F484" s="113">
        <f t="shared" si="71"/>
        <v>0</v>
      </c>
      <c r="G484" s="67" t="s">
        <v>12</v>
      </c>
      <c r="H484" s="67">
        <f t="shared" si="72"/>
        <v>0</v>
      </c>
    </row>
    <row r="485" spans="1:8">
      <c r="A485" s="69">
        <f ca="1">Overview!$W$8</f>
        <v>44720</v>
      </c>
      <c r="B485" s="65" t="e">
        <f t="shared" si="68"/>
        <v>#VALUE!</v>
      </c>
      <c r="C485" s="65" t="s">
        <v>381</v>
      </c>
      <c r="D485" s="66">
        <f t="shared" si="69"/>
        <v>0</v>
      </c>
      <c r="E485" s="111">
        <f t="shared" si="70"/>
        <v>0</v>
      </c>
      <c r="F485" s="113">
        <f t="shared" si="71"/>
        <v>0</v>
      </c>
      <c r="G485" s="67" t="s">
        <v>12</v>
      </c>
      <c r="H485" s="67">
        <f t="shared" si="72"/>
        <v>0</v>
      </c>
    </row>
    <row r="486" spans="1:8">
      <c r="A486" s="69">
        <f ca="1">Overview!$W$8</f>
        <v>44720</v>
      </c>
      <c r="B486" s="65" t="e">
        <f t="shared" si="68"/>
        <v>#VALUE!</v>
      </c>
      <c r="C486" s="65" t="s">
        <v>381</v>
      </c>
      <c r="D486" s="66">
        <f t="shared" si="69"/>
        <v>0</v>
      </c>
      <c r="E486" s="111">
        <f t="shared" si="70"/>
        <v>0</v>
      </c>
      <c r="F486" s="113">
        <f t="shared" si="71"/>
        <v>0</v>
      </c>
      <c r="G486" s="67" t="s">
        <v>12</v>
      </c>
      <c r="H486" s="67">
        <f t="shared" si="72"/>
        <v>0</v>
      </c>
    </row>
    <row r="487" spans="1:8">
      <c r="A487" s="69">
        <f ca="1">Overview!$W$8</f>
        <v>44720</v>
      </c>
      <c r="B487" s="65" t="e">
        <f t="shared" si="68"/>
        <v>#VALUE!</v>
      </c>
      <c r="C487" s="65" t="s">
        <v>381</v>
      </c>
      <c r="D487" s="66">
        <f t="shared" si="69"/>
        <v>0</v>
      </c>
      <c r="E487" s="111">
        <f t="shared" si="70"/>
        <v>0</v>
      </c>
      <c r="F487" s="113">
        <f t="shared" si="71"/>
        <v>0</v>
      </c>
      <c r="G487" s="67" t="s">
        <v>12</v>
      </c>
      <c r="H487" s="67">
        <f t="shared" si="72"/>
        <v>0</v>
      </c>
    </row>
    <row r="488" spans="1:8">
      <c r="A488" s="69">
        <f ca="1">Overview!$W$8</f>
        <v>44720</v>
      </c>
      <c r="B488" s="65" t="e">
        <f t="shared" si="68"/>
        <v>#VALUE!</v>
      </c>
      <c r="C488" s="65" t="s">
        <v>381</v>
      </c>
      <c r="D488" s="66">
        <f t="shared" si="69"/>
        <v>0</v>
      </c>
      <c r="E488" s="111">
        <f t="shared" si="70"/>
        <v>0</v>
      </c>
      <c r="F488" s="113">
        <f t="shared" si="71"/>
        <v>0</v>
      </c>
      <c r="G488" s="67" t="s">
        <v>12</v>
      </c>
      <c r="H488" s="67">
        <f t="shared" si="72"/>
        <v>0</v>
      </c>
    </row>
    <row r="489" spans="1:8">
      <c r="A489" s="69">
        <f ca="1">Overview!$W$8</f>
        <v>44720</v>
      </c>
      <c r="B489" s="65" t="e">
        <f t="shared" si="68"/>
        <v>#VALUE!</v>
      </c>
      <c r="C489" s="65" t="s">
        <v>381</v>
      </c>
      <c r="D489" s="66">
        <f t="shared" si="69"/>
        <v>0</v>
      </c>
      <c r="E489" s="111">
        <f t="shared" si="70"/>
        <v>0</v>
      </c>
      <c r="F489" s="113">
        <f t="shared" si="71"/>
        <v>0</v>
      </c>
      <c r="G489" s="67" t="s">
        <v>12</v>
      </c>
      <c r="H489" s="67">
        <f t="shared" si="72"/>
        <v>0</v>
      </c>
    </row>
    <row r="490" spans="1:8">
      <c r="A490" s="69">
        <f ca="1">Overview!$W$8</f>
        <v>44720</v>
      </c>
      <c r="B490" s="65" t="e">
        <f t="shared" si="68"/>
        <v>#VALUE!</v>
      </c>
      <c r="C490" s="65" t="s">
        <v>381</v>
      </c>
      <c r="D490" s="66">
        <f t="shared" si="69"/>
        <v>0</v>
      </c>
      <c r="E490" s="111">
        <f t="shared" si="70"/>
        <v>0</v>
      </c>
      <c r="F490" s="113">
        <f t="shared" si="71"/>
        <v>0</v>
      </c>
      <c r="G490" s="67" t="s">
        <v>12</v>
      </c>
      <c r="H490" s="67">
        <f t="shared" si="72"/>
        <v>0</v>
      </c>
    </row>
    <row r="491" spans="1:8">
      <c r="A491" s="69">
        <f ca="1">Overview!$W$8</f>
        <v>44720</v>
      </c>
      <c r="B491" s="65" t="e">
        <f t="shared" si="68"/>
        <v>#VALUE!</v>
      </c>
      <c r="C491" s="65" t="s">
        <v>381</v>
      </c>
      <c r="D491" s="66">
        <f t="shared" si="69"/>
        <v>0</v>
      </c>
      <c r="E491" s="111">
        <f t="shared" si="70"/>
        <v>0</v>
      </c>
      <c r="F491" s="113">
        <f t="shared" si="71"/>
        <v>0</v>
      </c>
      <c r="G491" s="67" t="s">
        <v>12</v>
      </c>
      <c r="H491" s="67">
        <f t="shared" si="72"/>
        <v>0</v>
      </c>
    </row>
    <row r="492" spans="1:8">
      <c r="A492" s="69">
        <f ca="1">Overview!$W$8</f>
        <v>44720</v>
      </c>
      <c r="B492" s="65" t="e">
        <f t="shared" si="68"/>
        <v>#VALUE!</v>
      </c>
      <c r="C492" s="65" t="s">
        <v>381</v>
      </c>
      <c r="D492" s="66">
        <f t="shared" si="69"/>
        <v>0</v>
      </c>
      <c r="E492" s="111">
        <f t="shared" si="70"/>
        <v>0</v>
      </c>
      <c r="F492" s="113">
        <f t="shared" si="71"/>
        <v>0</v>
      </c>
      <c r="G492" s="67" t="s">
        <v>12</v>
      </c>
      <c r="H492" s="67">
        <f t="shared" si="72"/>
        <v>0</v>
      </c>
    </row>
    <row r="493" spans="1:8">
      <c r="A493" s="69">
        <f ca="1">Overview!$W$8</f>
        <v>44720</v>
      </c>
      <c r="B493" s="65" t="e">
        <f t="shared" si="68"/>
        <v>#VALUE!</v>
      </c>
      <c r="C493" s="65" t="s">
        <v>381</v>
      </c>
      <c r="D493" s="66">
        <f t="shared" si="69"/>
        <v>0</v>
      </c>
      <c r="E493" s="111">
        <f t="shared" si="70"/>
        <v>0</v>
      </c>
      <c r="F493" s="113">
        <f t="shared" si="71"/>
        <v>0</v>
      </c>
      <c r="G493" s="67" t="s">
        <v>12</v>
      </c>
      <c r="H493" s="67">
        <f t="shared" si="72"/>
        <v>0</v>
      </c>
    </row>
    <row r="494" spans="1:8">
      <c r="A494" s="69">
        <f ca="1">Overview!$W$8</f>
        <v>44720</v>
      </c>
      <c r="B494" s="65" t="e">
        <f t="shared" si="68"/>
        <v>#VALUE!</v>
      </c>
      <c r="C494" s="65" t="s">
        <v>381</v>
      </c>
      <c r="D494" s="66">
        <f t="shared" si="69"/>
        <v>0</v>
      </c>
      <c r="E494" s="111">
        <f t="shared" si="70"/>
        <v>0</v>
      </c>
      <c r="F494" s="113">
        <f t="shared" si="71"/>
        <v>0</v>
      </c>
      <c r="G494" s="67" t="s">
        <v>12</v>
      </c>
      <c r="H494" s="67">
        <f t="shared" si="72"/>
        <v>0</v>
      </c>
    </row>
    <row r="495" spans="1:8">
      <c r="A495" s="69">
        <f ca="1">Overview!$W$8</f>
        <v>44720</v>
      </c>
      <c r="B495" s="65" t="e">
        <f t="shared" si="68"/>
        <v>#VALUE!</v>
      </c>
      <c r="C495" s="65" t="s">
        <v>381</v>
      </c>
      <c r="D495" s="66">
        <f t="shared" si="69"/>
        <v>0</v>
      </c>
      <c r="E495" s="111">
        <f t="shared" si="70"/>
        <v>0</v>
      </c>
      <c r="F495" s="113">
        <f t="shared" si="71"/>
        <v>0</v>
      </c>
      <c r="G495" s="67" t="s">
        <v>12</v>
      </c>
      <c r="H495" s="67">
        <f t="shared" si="72"/>
        <v>0</v>
      </c>
    </row>
    <row r="496" spans="1:8">
      <c r="A496" s="69">
        <f ca="1">Overview!$W$8</f>
        <v>44720</v>
      </c>
      <c r="B496" s="65" t="e">
        <f t="shared" si="68"/>
        <v>#VALUE!</v>
      </c>
      <c r="C496" s="65" t="s">
        <v>381</v>
      </c>
      <c r="D496" s="66">
        <f t="shared" si="69"/>
        <v>0</v>
      </c>
      <c r="E496" s="111">
        <f t="shared" si="70"/>
        <v>0</v>
      </c>
      <c r="F496" s="113">
        <f t="shared" si="71"/>
        <v>0</v>
      </c>
      <c r="G496" s="67" t="s">
        <v>12</v>
      </c>
      <c r="H496" s="67">
        <f t="shared" si="72"/>
        <v>0</v>
      </c>
    </row>
    <row r="497" spans="1:8">
      <c r="A497" s="69">
        <f ca="1">Overview!$W$8</f>
        <v>44720</v>
      </c>
      <c r="B497" s="65" t="e">
        <f t="shared" si="68"/>
        <v>#VALUE!</v>
      </c>
      <c r="C497" s="65" t="s">
        <v>381</v>
      </c>
      <c r="D497" s="66">
        <f t="shared" si="69"/>
        <v>0</v>
      </c>
      <c r="E497" s="111">
        <f t="shared" si="70"/>
        <v>0</v>
      </c>
      <c r="F497" s="113">
        <f t="shared" si="71"/>
        <v>0</v>
      </c>
      <c r="G497" s="67" t="s">
        <v>12</v>
      </c>
      <c r="H497" s="67">
        <f t="shared" si="72"/>
        <v>0</v>
      </c>
    </row>
    <row r="498" spans="1:8">
      <c r="A498" s="69">
        <f ca="1">Overview!$W$8</f>
        <v>44720</v>
      </c>
      <c r="B498" s="65" t="e">
        <f t="shared" si="68"/>
        <v>#VALUE!</v>
      </c>
      <c r="C498" s="65" t="s">
        <v>381</v>
      </c>
      <c r="D498" s="66">
        <f t="shared" si="69"/>
        <v>0</v>
      </c>
      <c r="E498" s="111">
        <f t="shared" si="70"/>
        <v>0</v>
      </c>
      <c r="F498" s="113">
        <f t="shared" si="71"/>
        <v>0</v>
      </c>
      <c r="G498" s="67" t="s">
        <v>12</v>
      </c>
      <c r="H498" s="67">
        <f t="shared" si="72"/>
        <v>0</v>
      </c>
    </row>
    <row r="499" spans="1:8">
      <c r="A499" s="69">
        <f ca="1">Overview!$W$8</f>
        <v>44720</v>
      </c>
      <c r="B499" s="65" t="e">
        <f t="shared" si="68"/>
        <v>#VALUE!</v>
      </c>
      <c r="C499" s="65" t="s">
        <v>381</v>
      </c>
      <c r="D499" s="66">
        <f t="shared" si="69"/>
        <v>0</v>
      </c>
      <c r="E499" s="111">
        <f t="shared" si="70"/>
        <v>0</v>
      </c>
      <c r="F499" s="113">
        <f t="shared" si="71"/>
        <v>0</v>
      </c>
      <c r="G499" s="67" t="s">
        <v>12</v>
      </c>
      <c r="H499" s="67">
        <f t="shared" si="72"/>
        <v>0</v>
      </c>
    </row>
    <row r="500" spans="1:8">
      <c r="A500" s="69">
        <f ca="1">Overview!$W$8</f>
        <v>44720</v>
      </c>
      <c r="B500" s="65" t="e">
        <f t="shared" si="68"/>
        <v>#VALUE!</v>
      </c>
      <c r="C500" s="65" t="s">
        <v>381</v>
      </c>
      <c r="D500" s="66">
        <f t="shared" si="69"/>
        <v>0</v>
      </c>
      <c r="E500" s="111">
        <f t="shared" si="70"/>
        <v>0</v>
      </c>
      <c r="F500" s="113">
        <f t="shared" si="71"/>
        <v>0</v>
      </c>
      <c r="G500" s="67" t="s">
        <v>12</v>
      </c>
      <c r="H500" s="67">
        <f t="shared" si="72"/>
        <v>0</v>
      </c>
    </row>
    <row r="501" spans="1:8">
      <c r="A501" s="69">
        <f ca="1">Overview!$W$8</f>
        <v>44720</v>
      </c>
      <c r="B501" s="65" t="e">
        <f t="shared" si="68"/>
        <v>#VALUE!</v>
      </c>
      <c r="C501" s="65" t="s">
        <v>381</v>
      </c>
      <c r="D501" s="66">
        <f t="shared" si="69"/>
        <v>0</v>
      </c>
      <c r="E501" s="111">
        <f t="shared" si="70"/>
        <v>0</v>
      </c>
      <c r="F501" s="113">
        <f t="shared" si="71"/>
        <v>0</v>
      </c>
      <c r="G501" s="67" t="s">
        <v>12</v>
      </c>
      <c r="H501" s="67">
        <f t="shared" si="72"/>
        <v>0</v>
      </c>
    </row>
    <row r="502" spans="1:8">
      <c r="A502" s="69">
        <f ca="1">Overview!$W$8</f>
        <v>44720</v>
      </c>
      <c r="B502" s="65" t="e">
        <f t="shared" si="68"/>
        <v>#VALUE!</v>
      </c>
      <c r="C502" s="65" t="s">
        <v>381</v>
      </c>
      <c r="D502" s="66">
        <f t="shared" si="69"/>
        <v>0</v>
      </c>
      <c r="E502" s="111">
        <f t="shared" si="70"/>
        <v>0</v>
      </c>
      <c r="F502" s="113">
        <f t="shared" si="71"/>
        <v>0</v>
      </c>
      <c r="G502" s="67" t="s">
        <v>12</v>
      </c>
      <c r="H502" s="67">
        <f t="shared" si="72"/>
        <v>0</v>
      </c>
    </row>
    <row r="503" spans="1:8">
      <c r="A503" s="69">
        <f ca="1">Overview!$W$8</f>
        <v>44720</v>
      </c>
      <c r="B503" s="65" t="e">
        <f t="shared" si="68"/>
        <v>#VALUE!</v>
      </c>
      <c r="C503" s="65" t="s">
        <v>381</v>
      </c>
      <c r="D503" s="66">
        <f t="shared" si="69"/>
        <v>0</v>
      </c>
      <c r="E503" s="111">
        <f t="shared" si="70"/>
        <v>0</v>
      </c>
      <c r="F503" s="113">
        <f t="shared" si="71"/>
        <v>0</v>
      </c>
      <c r="G503" s="67" t="s">
        <v>12</v>
      </c>
      <c r="H503" s="67">
        <f t="shared" si="72"/>
        <v>0</v>
      </c>
    </row>
    <row r="504" spans="1:8">
      <c r="A504" s="69">
        <f ca="1">Overview!$W$8</f>
        <v>44720</v>
      </c>
      <c r="B504" s="65" t="e">
        <f t="shared" si="68"/>
        <v>#VALUE!</v>
      </c>
      <c r="C504" s="65" t="s">
        <v>381</v>
      </c>
      <c r="D504" s="66">
        <f t="shared" si="69"/>
        <v>0</v>
      </c>
      <c r="E504" s="111">
        <f t="shared" si="70"/>
        <v>0</v>
      </c>
      <c r="F504" s="113">
        <f t="shared" si="71"/>
        <v>0</v>
      </c>
      <c r="G504" s="67" t="s">
        <v>12</v>
      </c>
      <c r="H504" s="67">
        <f t="shared" si="72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6136B-BD99-4BB6-AF17-047C7D7F2B9B}">
  <sheetPr codeName="Sheet8"/>
  <dimension ref="A1:AP245"/>
  <sheetViews>
    <sheetView zoomScaleNormal="100" workbookViewId="0">
      <selection activeCell="H4" sqref="A3:H4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108" customWidth="1"/>
    <col min="6" max="6" width="14.69140625" style="110" customWidth="1"/>
    <col min="7" max="7" width="14.69140625" customWidth="1"/>
    <col min="8" max="9" width="17.69140625" customWidth="1"/>
    <col min="10" max="12" width="9.15234375" customWidth="1"/>
    <col min="13" max="13" width="9.6914062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1" spans="1:42">
      <c r="M1" s="149"/>
    </row>
    <row r="2" spans="1:42">
      <c r="A2" s="65" t="s">
        <v>0</v>
      </c>
      <c r="B2" s="65" t="s">
        <v>5</v>
      </c>
      <c r="C2" s="65" t="s">
        <v>32</v>
      </c>
      <c r="D2" s="66" t="s">
        <v>29</v>
      </c>
      <c r="E2" s="107" t="s">
        <v>44</v>
      </c>
      <c r="F2" s="109" t="s">
        <v>45</v>
      </c>
      <c r="G2" s="67"/>
      <c r="H2" s="67" t="s">
        <v>34</v>
      </c>
      <c r="I2" s="68"/>
    </row>
    <row r="3" spans="1:42">
      <c r="A3" s="69">
        <f ca="1">Overview!$W$8</f>
        <v>44720</v>
      </c>
      <c r="B3" s="65" t="str">
        <f t="shared" ref="B3" si="0">MID(O3,FIND(" ",O3)+1,8)</f>
        <v>14:32:31</v>
      </c>
      <c r="C3" s="65" t="s">
        <v>381</v>
      </c>
      <c r="D3" s="66">
        <f t="shared" ref="D3:E3" si="1">L3</f>
        <v>2000</v>
      </c>
      <c r="E3" s="107">
        <f t="shared" si="1"/>
        <v>31.6</v>
      </c>
      <c r="F3" s="109">
        <f t="shared" ref="F3:F58" si="2">(D3*E3)</f>
        <v>63200</v>
      </c>
      <c r="G3" s="67" t="s">
        <v>12</v>
      </c>
      <c r="H3" s="67" t="str">
        <f t="shared" ref="H3" si="3">Q3</f>
        <v>00304372968TRLO1</v>
      </c>
      <c r="I3" s="68"/>
      <c r="J3" s="90" t="s">
        <v>403</v>
      </c>
      <c r="K3" t="s">
        <v>386</v>
      </c>
      <c r="L3">
        <v>2000</v>
      </c>
      <c r="M3">
        <v>31.6</v>
      </c>
      <c r="N3" t="s">
        <v>399</v>
      </c>
      <c r="O3" t="s">
        <v>2480</v>
      </c>
      <c r="P3" t="s">
        <v>389</v>
      </c>
      <c r="Q3" t="s">
        <v>2481</v>
      </c>
      <c r="R3">
        <v>840</v>
      </c>
      <c r="S3">
        <v>1</v>
      </c>
      <c r="T3">
        <v>1</v>
      </c>
      <c r="U3">
        <v>0</v>
      </c>
      <c r="V3" t="s">
        <v>2482</v>
      </c>
      <c r="W3" t="s">
        <v>713</v>
      </c>
      <c r="X3">
        <v>1</v>
      </c>
      <c r="Y3">
        <v>1</v>
      </c>
      <c r="Z3">
        <v>0</v>
      </c>
      <c r="AA3" t="s">
        <v>389</v>
      </c>
      <c r="AB3" t="s">
        <v>714</v>
      </c>
      <c r="AC3" t="s">
        <v>91</v>
      </c>
      <c r="AD3">
        <v>1</v>
      </c>
      <c r="AE3" t="s">
        <v>2481</v>
      </c>
      <c r="AF3" t="s">
        <v>403</v>
      </c>
      <c r="AG3">
        <v>2</v>
      </c>
      <c r="AJ3" t="s">
        <v>693</v>
      </c>
      <c r="AK3" t="s">
        <v>693</v>
      </c>
      <c r="AL3" t="s">
        <v>91</v>
      </c>
      <c r="AM3" t="s">
        <v>694</v>
      </c>
      <c r="AN3" t="s">
        <v>90</v>
      </c>
      <c r="AP3">
        <v>0</v>
      </c>
    </row>
    <row r="4" spans="1:42">
      <c r="A4" s="69">
        <f ca="1">Overview!$W$8</f>
        <v>44720</v>
      </c>
      <c r="B4" s="65" t="str">
        <f t="shared" ref="B4:B28" si="4">MID(O4,FIND(" ",O4)+1,8)</f>
        <v>15:43:59</v>
      </c>
      <c r="C4" s="65" t="s">
        <v>381</v>
      </c>
      <c r="D4" s="66">
        <f t="shared" ref="D4:D28" si="5">L4</f>
        <v>2774</v>
      </c>
      <c r="E4" s="107">
        <f t="shared" ref="E4:E28" si="6">M4</f>
        <v>31.55</v>
      </c>
      <c r="F4" s="109">
        <f t="shared" si="2"/>
        <v>87519.7</v>
      </c>
      <c r="G4" s="67" t="s">
        <v>12</v>
      </c>
      <c r="H4" s="67" t="str">
        <f t="shared" ref="H4:H28" si="7">Q4</f>
        <v>00304413877TRLO1</v>
      </c>
      <c r="I4" s="68"/>
      <c r="J4" t="s">
        <v>403</v>
      </c>
      <c r="K4" t="s">
        <v>386</v>
      </c>
      <c r="L4">
        <v>2774</v>
      </c>
      <c r="M4">
        <v>31.55</v>
      </c>
      <c r="N4" t="s">
        <v>399</v>
      </c>
      <c r="O4" t="s">
        <v>2483</v>
      </c>
      <c r="P4" t="s">
        <v>389</v>
      </c>
      <c r="Q4" t="s">
        <v>2484</v>
      </c>
      <c r="R4">
        <v>840</v>
      </c>
      <c r="S4">
        <v>1</v>
      </c>
      <c r="T4">
        <v>1</v>
      </c>
      <c r="U4">
        <v>0</v>
      </c>
      <c r="V4" t="s">
        <v>2482</v>
      </c>
      <c r="W4" t="s">
        <v>713</v>
      </c>
      <c r="X4">
        <v>1</v>
      </c>
      <c r="Y4">
        <v>1</v>
      </c>
      <c r="Z4">
        <v>0</v>
      </c>
      <c r="AA4" t="s">
        <v>389</v>
      </c>
      <c r="AB4" t="s">
        <v>714</v>
      </c>
      <c r="AC4" t="s">
        <v>91</v>
      </c>
      <c r="AD4">
        <v>1</v>
      </c>
      <c r="AE4" t="s">
        <v>2484</v>
      </c>
      <c r="AF4" t="s">
        <v>403</v>
      </c>
      <c r="AG4">
        <v>2</v>
      </c>
      <c r="AJ4" t="s">
        <v>693</v>
      </c>
      <c r="AK4" t="s">
        <v>693</v>
      </c>
      <c r="AL4" t="s">
        <v>91</v>
      </c>
      <c r="AM4" t="s">
        <v>694</v>
      </c>
      <c r="AN4" t="s">
        <v>90</v>
      </c>
      <c r="AP4">
        <v>0</v>
      </c>
    </row>
    <row r="5" spans="1:42">
      <c r="A5" s="69">
        <f ca="1">Overview!$W$8</f>
        <v>44720</v>
      </c>
      <c r="B5" s="65" t="e">
        <f t="shared" si="4"/>
        <v>#VALUE!</v>
      </c>
      <c r="C5" s="65" t="s">
        <v>381</v>
      </c>
      <c r="D5" s="66">
        <f t="shared" si="5"/>
        <v>0</v>
      </c>
      <c r="E5" s="107">
        <f t="shared" si="6"/>
        <v>0</v>
      </c>
      <c r="F5" s="109">
        <f t="shared" si="2"/>
        <v>0</v>
      </c>
      <c r="G5" s="67" t="s">
        <v>12</v>
      </c>
      <c r="H5" s="67">
        <f t="shared" si="7"/>
        <v>0</v>
      </c>
      <c r="I5" s="68"/>
      <c r="AG5">
        <v>1</v>
      </c>
      <c r="AJ5" t="s">
        <v>693</v>
      </c>
      <c r="AK5" t="s">
        <v>693</v>
      </c>
      <c r="AL5" t="s">
        <v>91</v>
      </c>
      <c r="AM5" t="s">
        <v>694</v>
      </c>
      <c r="AN5" t="s">
        <v>90</v>
      </c>
      <c r="AP5">
        <v>0</v>
      </c>
    </row>
    <row r="6" spans="1:42">
      <c r="A6" s="69">
        <f ca="1">Overview!$W$8</f>
        <v>44720</v>
      </c>
      <c r="B6" s="65" t="e">
        <f t="shared" si="4"/>
        <v>#VALUE!</v>
      </c>
      <c r="C6" s="65" t="s">
        <v>381</v>
      </c>
      <c r="D6" s="66">
        <f t="shared" si="5"/>
        <v>0</v>
      </c>
      <c r="E6" s="107">
        <f t="shared" si="6"/>
        <v>0</v>
      </c>
      <c r="F6" s="109">
        <f t="shared" si="2"/>
        <v>0</v>
      </c>
      <c r="G6" s="67" t="s">
        <v>12</v>
      </c>
      <c r="H6" s="67">
        <f t="shared" si="7"/>
        <v>0</v>
      </c>
      <c r="I6" s="68"/>
      <c r="AG6">
        <v>1</v>
      </c>
      <c r="AJ6" t="s">
        <v>693</v>
      </c>
      <c r="AK6" t="s">
        <v>693</v>
      </c>
      <c r="AL6" t="s">
        <v>91</v>
      </c>
      <c r="AM6" t="s">
        <v>694</v>
      </c>
      <c r="AN6" t="s">
        <v>90</v>
      </c>
      <c r="AP6">
        <v>0</v>
      </c>
    </row>
    <row r="7" spans="1:42">
      <c r="A7" s="69">
        <f ca="1">Overview!$W$8</f>
        <v>44720</v>
      </c>
      <c r="B7" s="65" t="e">
        <f t="shared" si="4"/>
        <v>#VALUE!</v>
      </c>
      <c r="C7" s="65" t="s">
        <v>381</v>
      </c>
      <c r="D7" s="66">
        <f t="shared" si="5"/>
        <v>0</v>
      </c>
      <c r="E7" s="107">
        <f t="shared" si="6"/>
        <v>0</v>
      </c>
      <c r="F7" s="109">
        <f t="shared" si="2"/>
        <v>0</v>
      </c>
      <c r="G7" s="67" t="s">
        <v>12</v>
      </c>
      <c r="H7" s="67">
        <f t="shared" si="7"/>
        <v>0</v>
      </c>
      <c r="I7" s="68"/>
      <c r="AG7">
        <v>1</v>
      </c>
      <c r="AJ7" t="s">
        <v>693</v>
      </c>
      <c r="AK7" t="s">
        <v>693</v>
      </c>
      <c r="AL7" t="s">
        <v>91</v>
      </c>
      <c r="AM7" t="s">
        <v>694</v>
      </c>
      <c r="AN7" t="s">
        <v>90</v>
      </c>
      <c r="AP7">
        <v>0</v>
      </c>
    </row>
    <row r="8" spans="1:42">
      <c r="A8" s="69">
        <f ca="1">Overview!$W$8</f>
        <v>44720</v>
      </c>
      <c r="B8" s="65" t="e">
        <f t="shared" si="4"/>
        <v>#VALUE!</v>
      </c>
      <c r="C8" s="65" t="s">
        <v>381</v>
      </c>
      <c r="D8" s="66">
        <f t="shared" si="5"/>
        <v>0</v>
      </c>
      <c r="E8" s="107">
        <f t="shared" si="6"/>
        <v>0</v>
      </c>
      <c r="F8" s="109">
        <f t="shared" si="2"/>
        <v>0</v>
      </c>
      <c r="G8" s="67" t="s">
        <v>12</v>
      </c>
      <c r="H8" s="67">
        <f t="shared" si="7"/>
        <v>0</v>
      </c>
      <c r="I8" s="68"/>
      <c r="AG8">
        <v>1</v>
      </c>
      <c r="AJ8" t="s">
        <v>693</v>
      </c>
      <c r="AK8" t="s">
        <v>693</v>
      </c>
      <c r="AL8" t="s">
        <v>91</v>
      </c>
      <c r="AM8" t="s">
        <v>694</v>
      </c>
      <c r="AN8" t="s">
        <v>90</v>
      </c>
      <c r="AP8">
        <v>0</v>
      </c>
    </row>
    <row r="9" spans="1:42">
      <c r="A9" s="69">
        <f ca="1">Overview!$W$8</f>
        <v>44720</v>
      </c>
      <c r="B9" s="65" t="e">
        <f t="shared" si="4"/>
        <v>#VALUE!</v>
      </c>
      <c r="C9" s="65" t="s">
        <v>381</v>
      </c>
      <c r="D9" s="66">
        <f t="shared" si="5"/>
        <v>0</v>
      </c>
      <c r="E9" s="107">
        <f t="shared" si="6"/>
        <v>0</v>
      </c>
      <c r="F9" s="109">
        <f t="shared" si="2"/>
        <v>0</v>
      </c>
      <c r="G9" s="67" t="s">
        <v>12</v>
      </c>
      <c r="H9" s="67">
        <f t="shared" si="7"/>
        <v>0</v>
      </c>
      <c r="I9" s="68"/>
      <c r="AG9">
        <v>1</v>
      </c>
      <c r="AJ9" t="s">
        <v>693</v>
      </c>
      <c r="AK9" t="s">
        <v>693</v>
      </c>
      <c r="AL9" t="s">
        <v>91</v>
      </c>
      <c r="AM9" t="s">
        <v>694</v>
      </c>
      <c r="AN9" t="s">
        <v>90</v>
      </c>
      <c r="AP9">
        <v>0</v>
      </c>
    </row>
    <row r="10" spans="1:42">
      <c r="A10" s="69">
        <f ca="1">Overview!$W$8</f>
        <v>44720</v>
      </c>
      <c r="B10" s="65" t="e">
        <f t="shared" si="4"/>
        <v>#VALUE!</v>
      </c>
      <c r="C10" s="65" t="s">
        <v>381</v>
      </c>
      <c r="D10" s="66">
        <f t="shared" si="5"/>
        <v>0</v>
      </c>
      <c r="E10" s="107">
        <f t="shared" si="6"/>
        <v>0</v>
      </c>
      <c r="F10" s="109">
        <f t="shared" si="2"/>
        <v>0</v>
      </c>
      <c r="G10" s="67" t="s">
        <v>12</v>
      </c>
      <c r="H10" s="67">
        <f t="shared" si="7"/>
        <v>0</v>
      </c>
      <c r="I10" s="68"/>
      <c r="AG10">
        <v>1</v>
      </c>
      <c r="AJ10" t="s">
        <v>693</v>
      </c>
      <c r="AK10" t="s">
        <v>693</v>
      </c>
      <c r="AL10" t="s">
        <v>91</v>
      </c>
      <c r="AM10" t="s">
        <v>694</v>
      </c>
      <c r="AN10" t="s">
        <v>90</v>
      </c>
      <c r="AP10">
        <v>0</v>
      </c>
    </row>
    <row r="11" spans="1:42">
      <c r="A11" s="69">
        <f ca="1">Overview!$W$8</f>
        <v>44720</v>
      </c>
      <c r="B11" s="65" t="e">
        <f t="shared" si="4"/>
        <v>#VALUE!</v>
      </c>
      <c r="C11" s="65" t="s">
        <v>381</v>
      </c>
      <c r="D11" s="66">
        <f t="shared" si="5"/>
        <v>0</v>
      </c>
      <c r="E11" s="107">
        <f t="shared" si="6"/>
        <v>0</v>
      </c>
      <c r="F11" s="109">
        <f t="shared" si="2"/>
        <v>0</v>
      </c>
      <c r="G11" s="67" t="s">
        <v>12</v>
      </c>
      <c r="H11" s="67">
        <f t="shared" si="7"/>
        <v>0</v>
      </c>
      <c r="I11" s="68"/>
      <c r="AG11">
        <v>1</v>
      </c>
      <c r="AJ11" t="s">
        <v>693</v>
      </c>
      <c r="AK11" t="s">
        <v>693</v>
      </c>
      <c r="AL11" t="s">
        <v>91</v>
      </c>
      <c r="AM11" t="s">
        <v>694</v>
      </c>
      <c r="AN11" t="s">
        <v>90</v>
      </c>
      <c r="AP11">
        <v>0</v>
      </c>
    </row>
    <row r="12" spans="1:42">
      <c r="A12" s="69">
        <f ca="1">Overview!$W$8</f>
        <v>44720</v>
      </c>
      <c r="B12" s="65" t="e">
        <f t="shared" si="4"/>
        <v>#VALUE!</v>
      </c>
      <c r="C12" s="65" t="s">
        <v>381</v>
      </c>
      <c r="D12" s="66">
        <f t="shared" si="5"/>
        <v>0</v>
      </c>
      <c r="E12" s="107">
        <f t="shared" si="6"/>
        <v>0</v>
      </c>
      <c r="F12" s="109">
        <f t="shared" si="2"/>
        <v>0</v>
      </c>
      <c r="G12" s="67" t="s">
        <v>12</v>
      </c>
      <c r="H12" s="67">
        <f t="shared" si="7"/>
        <v>0</v>
      </c>
      <c r="I12" s="68"/>
      <c r="AG12">
        <v>1</v>
      </c>
      <c r="AJ12" t="s">
        <v>693</v>
      </c>
      <c r="AK12" t="s">
        <v>693</v>
      </c>
      <c r="AL12" t="s">
        <v>91</v>
      </c>
      <c r="AM12" t="s">
        <v>694</v>
      </c>
      <c r="AN12" t="s">
        <v>90</v>
      </c>
      <c r="AP12">
        <v>0</v>
      </c>
    </row>
    <row r="13" spans="1:42">
      <c r="A13" s="69">
        <f ca="1">Overview!$W$8</f>
        <v>44720</v>
      </c>
      <c r="B13" s="65" t="e">
        <f t="shared" si="4"/>
        <v>#VALUE!</v>
      </c>
      <c r="C13" s="65" t="s">
        <v>381</v>
      </c>
      <c r="D13" s="66">
        <f t="shared" si="5"/>
        <v>0</v>
      </c>
      <c r="E13" s="107">
        <f t="shared" si="6"/>
        <v>0</v>
      </c>
      <c r="F13" s="109">
        <f t="shared" si="2"/>
        <v>0</v>
      </c>
      <c r="G13" s="67" t="s">
        <v>12</v>
      </c>
      <c r="H13" s="67">
        <f t="shared" si="7"/>
        <v>0</v>
      </c>
      <c r="I13" s="68"/>
      <c r="AG13">
        <v>1</v>
      </c>
      <c r="AJ13" t="s">
        <v>693</v>
      </c>
      <c r="AK13" t="s">
        <v>693</v>
      </c>
      <c r="AL13" t="s">
        <v>91</v>
      </c>
      <c r="AM13" t="s">
        <v>694</v>
      </c>
      <c r="AN13" t="s">
        <v>90</v>
      </c>
      <c r="AP13">
        <v>0</v>
      </c>
    </row>
    <row r="14" spans="1:42">
      <c r="A14" s="69">
        <f ca="1">Overview!$W$8</f>
        <v>44720</v>
      </c>
      <c r="B14" s="65" t="e">
        <f t="shared" si="4"/>
        <v>#VALUE!</v>
      </c>
      <c r="C14" s="65" t="s">
        <v>381</v>
      </c>
      <c r="D14" s="66">
        <f t="shared" si="5"/>
        <v>0</v>
      </c>
      <c r="E14" s="107">
        <f t="shared" si="6"/>
        <v>0</v>
      </c>
      <c r="F14" s="109">
        <f t="shared" si="2"/>
        <v>0</v>
      </c>
      <c r="G14" s="67" t="s">
        <v>12</v>
      </c>
      <c r="H14" s="67">
        <f t="shared" si="7"/>
        <v>0</v>
      </c>
      <c r="I14" s="68"/>
      <c r="AG14">
        <v>1</v>
      </c>
      <c r="AJ14" t="s">
        <v>693</v>
      </c>
      <c r="AK14" t="s">
        <v>693</v>
      </c>
      <c r="AL14" t="s">
        <v>91</v>
      </c>
      <c r="AM14" t="s">
        <v>694</v>
      </c>
      <c r="AN14" t="s">
        <v>90</v>
      </c>
      <c r="AP14">
        <v>0</v>
      </c>
    </row>
    <row r="15" spans="1:42">
      <c r="A15" s="69">
        <f ca="1">Overview!$W$8</f>
        <v>44720</v>
      </c>
      <c r="B15" s="65" t="e">
        <f t="shared" si="4"/>
        <v>#VALUE!</v>
      </c>
      <c r="C15" s="65" t="s">
        <v>381</v>
      </c>
      <c r="D15" s="66">
        <f t="shared" si="5"/>
        <v>0</v>
      </c>
      <c r="E15" s="107">
        <f t="shared" si="6"/>
        <v>0</v>
      </c>
      <c r="F15" s="109">
        <f t="shared" si="2"/>
        <v>0</v>
      </c>
      <c r="G15" s="67" t="s">
        <v>12</v>
      </c>
      <c r="H15" s="67">
        <f t="shared" si="7"/>
        <v>0</v>
      </c>
      <c r="I15" s="68"/>
      <c r="AG15">
        <v>1</v>
      </c>
      <c r="AJ15" t="s">
        <v>693</v>
      </c>
      <c r="AK15" t="s">
        <v>693</v>
      </c>
      <c r="AL15" t="s">
        <v>91</v>
      </c>
      <c r="AM15" t="s">
        <v>694</v>
      </c>
      <c r="AN15" t="s">
        <v>90</v>
      </c>
      <c r="AP15">
        <v>0</v>
      </c>
    </row>
    <row r="16" spans="1:42">
      <c r="A16" s="69">
        <f ca="1">Overview!$W$8</f>
        <v>44720</v>
      </c>
      <c r="B16" s="65" t="e">
        <f t="shared" si="4"/>
        <v>#VALUE!</v>
      </c>
      <c r="C16" s="65" t="s">
        <v>381</v>
      </c>
      <c r="D16" s="66">
        <f t="shared" si="5"/>
        <v>0</v>
      </c>
      <c r="E16" s="107">
        <f t="shared" si="6"/>
        <v>0</v>
      </c>
      <c r="F16" s="109">
        <f t="shared" si="2"/>
        <v>0</v>
      </c>
      <c r="G16" s="67" t="s">
        <v>12</v>
      </c>
      <c r="H16" s="67">
        <f t="shared" si="7"/>
        <v>0</v>
      </c>
      <c r="I16" s="68"/>
      <c r="AG16">
        <v>1</v>
      </c>
      <c r="AJ16" t="s">
        <v>693</v>
      </c>
      <c r="AK16" t="s">
        <v>693</v>
      </c>
      <c r="AL16" t="s">
        <v>91</v>
      </c>
      <c r="AM16" t="s">
        <v>694</v>
      </c>
      <c r="AN16" t="s">
        <v>90</v>
      </c>
      <c r="AP16">
        <v>0</v>
      </c>
    </row>
    <row r="17" spans="1:42">
      <c r="A17" s="69">
        <f ca="1">Overview!$W$8</f>
        <v>44720</v>
      </c>
      <c r="B17" s="65" t="e">
        <f t="shared" si="4"/>
        <v>#VALUE!</v>
      </c>
      <c r="C17" s="65" t="s">
        <v>381</v>
      </c>
      <c r="D17" s="66">
        <f t="shared" si="5"/>
        <v>0</v>
      </c>
      <c r="E17" s="107">
        <f t="shared" si="6"/>
        <v>0</v>
      </c>
      <c r="F17" s="109">
        <f t="shared" si="2"/>
        <v>0</v>
      </c>
      <c r="G17" s="67" t="s">
        <v>12</v>
      </c>
      <c r="H17" s="67">
        <f t="shared" si="7"/>
        <v>0</v>
      </c>
      <c r="I17" s="68"/>
      <c r="AG17">
        <v>1</v>
      </c>
      <c r="AJ17" t="s">
        <v>693</v>
      </c>
      <c r="AK17" t="s">
        <v>693</v>
      </c>
      <c r="AL17" t="s">
        <v>91</v>
      </c>
      <c r="AM17" t="s">
        <v>694</v>
      </c>
      <c r="AN17" t="s">
        <v>90</v>
      </c>
      <c r="AP17">
        <v>0</v>
      </c>
    </row>
    <row r="18" spans="1:42">
      <c r="A18" s="69">
        <f ca="1">Overview!$W$8</f>
        <v>44720</v>
      </c>
      <c r="B18" s="65" t="e">
        <f t="shared" si="4"/>
        <v>#VALUE!</v>
      </c>
      <c r="C18" s="65" t="s">
        <v>381</v>
      </c>
      <c r="D18" s="66">
        <f t="shared" si="5"/>
        <v>0</v>
      </c>
      <c r="E18" s="107">
        <f t="shared" si="6"/>
        <v>0</v>
      </c>
      <c r="F18" s="109">
        <f t="shared" si="2"/>
        <v>0</v>
      </c>
      <c r="G18" s="67" t="s">
        <v>12</v>
      </c>
      <c r="H18" s="67">
        <f t="shared" si="7"/>
        <v>0</v>
      </c>
      <c r="I18" s="68"/>
      <c r="AG18">
        <v>1</v>
      </c>
      <c r="AJ18" t="s">
        <v>693</v>
      </c>
      <c r="AK18" t="s">
        <v>693</v>
      </c>
      <c r="AL18" t="s">
        <v>91</v>
      </c>
      <c r="AM18" t="s">
        <v>694</v>
      </c>
      <c r="AN18" t="s">
        <v>90</v>
      </c>
      <c r="AP18">
        <v>0</v>
      </c>
    </row>
    <row r="19" spans="1:42">
      <c r="A19" s="69">
        <f ca="1">Overview!$W$8</f>
        <v>44720</v>
      </c>
      <c r="B19" s="65" t="e">
        <f t="shared" si="4"/>
        <v>#VALUE!</v>
      </c>
      <c r="C19" s="65" t="s">
        <v>381</v>
      </c>
      <c r="D19" s="66">
        <f t="shared" si="5"/>
        <v>0</v>
      </c>
      <c r="E19" s="107">
        <f t="shared" si="6"/>
        <v>0</v>
      </c>
      <c r="F19" s="109">
        <f t="shared" si="2"/>
        <v>0</v>
      </c>
      <c r="G19" s="67" t="s">
        <v>12</v>
      </c>
      <c r="H19" s="67">
        <f t="shared" si="7"/>
        <v>0</v>
      </c>
      <c r="I19" s="68"/>
      <c r="AG19">
        <v>1</v>
      </c>
      <c r="AJ19" t="s">
        <v>693</v>
      </c>
      <c r="AK19" t="s">
        <v>693</v>
      </c>
      <c r="AL19" t="s">
        <v>91</v>
      </c>
      <c r="AM19" t="s">
        <v>694</v>
      </c>
      <c r="AN19" t="s">
        <v>90</v>
      </c>
      <c r="AP19">
        <v>0</v>
      </c>
    </row>
    <row r="20" spans="1:42">
      <c r="A20" s="69">
        <f ca="1">Overview!$W$8</f>
        <v>44720</v>
      </c>
      <c r="B20" s="65" t="e">
        <f t="shared" si="4"/>
        <v>#VALUE!</v>
      </c>
      <c r="C20" s="65" t="s">
        <v>381</v>
      </c>
      <c r="D20" s="66">
        <f t="shared" si="5"/>
        <v>0</v>
      </c>
      <c r="E20" s="107">
        <f t="shared" si="6"/>
        <v>0</v>
      </c>
      <c r="F20" s="109">
        <f t="shared" si="2"/>
        <v>0</v>
      </c>
      <c r="G20" s="67" t="s">
        <v>12</v>
      </c>
      <c r="H20" s="67">
        <f t="shared" si="7"/>
        <v>0</v>
      </c>
      <c r="I20" s="68"/>
      <c r="AG20">
        <v>1</v>
      </c>
      <c r="AJ20" t="s">
        <v>693</v>
      </c>
      <c r="AK20" t="s">
        <v>693</v>
      </c>
      <c r="AL20" t="s">
        <v>91</v>
      </c>
      <c r="AM20" t="s">
        <v>694</v>
      </c>
      <c r="AN20" t="s">
        <v>90</v>
      </c>
      <c r="AP20">
        <v>0</v>
      </c>
    </row>
    <row r="21" spans="1:42">
      <c r="A21" s="69">
        <f ca="1">Overview!$W$8</f>
        <v>44720</v>
      </c>
      <c r="B21" s="65" t="e">
        <f t="shared" si="4"/>
        <v>#VALUE!</v>
      </c>
      <c r="C21" s="65" t="s">
        <v>381</v>
      </c>
      <c r="D21" s="66">
        <f t="shared" si="5"/>
        <v>0</v>
      </c>
      <c r="E21" s="107">
        <f t="shared" si="6"/>
        <v>0</v>
      </c>
      <c r="F21" s="109">
        <f t="shared" si="2"/>
        <v>0</v>
      </c>
      <c r="G21" s="67" t="s">
        <v>12</v>
      </c>
      <c r="H21" s="67">
        <f t="shared" si="7"/>
        <v>0</v>
      </c>
      <c r="I21" s="68"/>
      <c r="AG21">
        <v>2</v>
      </c>
      <c r="AJ21" t="s">
        <v>693</v>
      </c>
      <c r="AK21" t="s">
        <v>693</v>
      </c>
      <c r="AL21" t="s">
        <v>91</v>
      </c>
      <c r="AM21" t="s">
        <v>694</v>
      </c>
      <c r="AN21" t="s">
        <v>90</v>
      </c>
      <c r="AP21">
        <v>0</v>
      </c>
    </row>
    <row r="22" spans="1:42">
      <c r="A22" s="69">
        <f ca="1">Overview!$W$8</f>
        <v>44720</v>
      </c>
      <c r="B22" s="65" t="e">
        <f t="shared" si="4"/>
        <v>#VALUE!</v>
      </c>
      <c r="C22" s="65" t="s">
        <v>381</v>
      </c>
      <c r="D22" s="66">
        <f t="shared" si="5"/>
        <v>0</v>
      </c>
      <c r="E22" s="107">
        <f t="shared" si="6"/>
        <v>0</v>
      </c>
      <c r="F22" s="109">
        <f t="shared" si="2"/>
        <v>0</v>
      </c>
      <c r="G22" s="67" t="s">
        <v>12</v>
      </c>
      <c r="H22" s="67">
        <f t="shared" si="7"/>
        <v>0</v>
      </c>
      <c r="I22" s="68"/>
    </row>
    <row r="23" spans="1:42">
      <c r="A23" s="69">
        <f ca="1">Overview!$W$8</f>
        <v>44720</v>
      </c>
      <c r="B23" s="65" t="e">
        <f t="shared" si="4"/>
        <v>#VALUE!</v>
      </c>
      <c r="C23" s="65" t="s">
        <v>381</v>
      </c>
      <c r="D23" s="66">
        <f t="shared" si="5"/>
        <v>0</v>
      </c>
      <c r="E23" s="107">
        <f t="shared" si="6"/>
        <v>0</v>
      </c>
      <c r="F23" s="109">
        <f t="shared" si="2"/>
        <v>0</v>
      </c>
      <c r="G23" s="67" t="s">
        <v>12</v>
      </c>
      <c r="H23" s="67">
        <f t="shared" si="7"/>
        <v>0</v>
      </c>
      <c r="I23" s="68"/>
    </row>
    <row r="24" spans="1:42">
      <c r="A24" s="69">
        <f ca="1">Overview!$W$8</f>
        <v>44720</v>
      </c>
      <c r="B24" s="65" t="e">
        <f t="shared" si="4"/>
        <v>#VALUE!</v>
      </c>
      <c r="C24" s="65" t="s">
        <v>381</v>
      </c>
      <c r="D24" s="66">
        <f t="shared" si="5"/>
        <v>0</v>
      </c>
      <c r="E24" s="107">
        <f t="shared" si="6"/>
        <v>0</v>
      </c>
      <c r="F24" s="109">
        <f t="shared" si="2"/>
        <v>0</v>
      </c>
      <c r="G24" s="67" t="s">
        <v>12</v>
      </c>
      <c r="H24" s="67">
        <f t="shared" si="7"/>
        <v>0</v>
      </c>
    </row>
    <row r="25" spans="1:42">
      <c r="A25" s="69">
        <f ca="1">Overview!$W$8</f>
        <v>44720</v>
      </c>
      <c r="B25" s="65" t="e">
        <f t="shared" si="4"/>
        <v>#VALUE!</v>
      </c>
      <c r="C25" s="65" t="s">
        <v>381</v>
      </c>
      <c r="D25" s="66">
        <f t="shared" si="5"/>
        <v>0</v>
      </c>
      <c r="E25" s="107">
        <f t="shared" si="6"/>
        <v>0</v>
      </c>
      <c r="F25" s="109">
        <f t="shared" si="2"/>
        <v>0</v>
      </c>
      <c r="G25" s="67" t="s">
        <v>12</v>
      </c>
      <c r="H25" s="67">
        <f t="shared" si="7"/>
        <v>0</v>
      </c>
    </row>
    <row r="26" spans="1:42">
      <c r="A26" s="69">
        <f ca="1">Overview!$W$8</f>
        <v>44720</v>
      </c>
      <c r="B26" s="65" t="e">
        <f t="shared" si="4"/>
        <v>#VALUE!</v>
      </c>
      <c r="C26" s="65" t="s">
        <v>381</v>
      </c>
      <c r="D26" s="66">
        <f t="shared" si="5"/>
        <v>0</v>
      </c>
      <c r="E26" s="107">
        <f t="shared" si="6"/>
        <v>0</v>
      </c>
      <c r="F26" s="109">
        <f t="shared" si="2"/>
        <v>0</v>
      </c>
      <c r="G26" s="67" t="s">
        <v>12</v>
      </c>
      <c r="H26" s="67">
        <f t="shared" si="7"/>
        <v>0</v>
      </c>
    </row>
    <row r="27" spans="1:42">
      <c r="A27" s="69">
        <f ca="1">Overview!$W$8</f>
        <v>44720</v>
      </c>
      <c r="B27" s="65" t="e">
        <f t="shared" si="4"/>
        <v>#VALUE!</v>
      </c>
      <c r="C27" s="65" t="s">
        <v>381</v>
      </c>
      <c r="D27" s="66">
        <f t="shared" si="5"/>
        <v>0</v>
      </c>
      <c r="E27" s="107">
        <f t="shared" si="6"/>
        <v>0</v>
      </c>
      <c r="F27" s="109">
        <f t="shared" si="2"/>
        <v>0</v>
      </c>
      <c r="G27" s="67" t="s">
        <v>12</v>
      </c>
      <c r="H27" s="67">
        <f t="shared" si="7"/>
        <v>0</v>
      </c>
    </row>
    <row r="28" spans="1:42">
      <c r="A28" s="69">
        <f ca="1">Overview!$W$8</f>
        <v>44720</v>
      </c>
      <c r="B28" s="65" t="e">
        <f t="shared" si="4"/>
        <v>#VALUE!</v>
      </c>
      <c r="C28" s="65" t="s">
        <v>381</v>
      </c>
      <c r="D28" s="66">
        <f t="shared" si="5"/>
        <v>0</v>
      </c>
      <c r="E28" s="107">
        <f t="shared" si="6"/>
        <v>0</v>
      </c>
      <c r="F28" s="109">
        <f t="shared" si="2"/>
        <v>0</v>
      </c>
      <c r="G28" s="67" t="s">
        <v>12</v>
      </c>
      <c r="H28" s="67">
        <f t="shared" si="7"/>
        <v>0</v>
      </c>
    </row>
    <row r="29" spans="1:42">
      <c r="A29" s="69">
        <f ca="1">Overview!$W$8</f>
        <v>44720</v>
      </c>
      <c r="B29" s="65" t="e">
        <f t="shared" ref="B29:B57" si="8">MID(O29,FIND(" ",O29)+1,8)</f>
        <v>#VALUE!</v>
      </c>
      <c r="C29" s="65" t="s">
        <v>381</v>
      </c>
      <c r="D29" s="66">
        <f t="shared" ref="D29:D58" si="9">L29</f>
        <v>0</v>
      </c>
      <c r="E29" s="107">
        <f t="shared" ref="E29:E58" si="10">M29</f>
        <v>0</v>
      </c>
      <c r="F29" s="109">
        <f t="shared" si="2"/>
        <v>0</v>
      </c>
      <c r="G29" s="67" t="s">
        <v>12</v>
      </c>
      <c r="H29" s="67">
        <f t="shared" ref="H29:H58" si="11">Q29</f>
        <v>0</v>
      </c>
    </row>
    <row r="30" spans="1:42">
      <c r="A30" s="69">
        <f ca="1">Overview!$W$8</f>
        <v>44720</v>
      </c>
      <c r="B30" s="65" t="e">
        <f t="shared" si="8"/>
        <v>#VALUE!</v>
      </c>
      <c r="C30" s="65" t="s">
        <v>381</v>
      </c>
      <c r="D30" s="66">
        <f t="shared" si="9"/>
        <v>0</v>
      </c>
      <c r="E30" s="107">
        <f t="shared" si="10"/>
        <v>0</v>
      </c>
      <c r="F30" s="109">
        <f t="shared" si="2"/>
        <v>0</v>
      </c>
      <c r="G30" s="67" t="s">
        <v>12</v>
      </c>
      <c r="H30" s="67">
        <f t="shared" si="11"/>
        <v>0</v>
      </c>
    </row>
    <row r="31" spans="1:42">
      <c r="A31" s="69">
        <f ca="1">Overview!$W$8</f>
        <v>44720</v>
      </c>
      <c r="B31" s="65" t="e">
        <f t="shared" si="8"/>
        <v>#VALUE!</v>
      </c>
      <c r="C31" s="65" t="s">
        <v>381</v>
      </c>
      <c r="D31" s="66">
        <f t="shared" si="9"/>
        <v>0</v>
      </c>
      <c r="E31" s="107">
        <f t="shared" si="10"/>
        <v>0</v>
      </c>
      <c r="F31" s="109">
        <f t="shared" si="2"/>
        <v>0</v>
      </c>
      <c r="G31" s="67" t="s">
        <v>12</v>
      </c>
      <c r="H31" s="67">
        <f t="shared" si="11"/>
        <v>0</v>
      </c>
    </row>
    <row r="32" spans="1:42">
      <c r="A32" s="69">
        <f ca="1">Overview!$W$8</f>
        <v>44720</v>
      </c>
      <c r="B32" s="65" t="e">
        <f t="shared" si="8"/>
        <v>#VALUE!</v>
      </c>
      <c r="C32" s="65" t="s">
        <v>381</v>
      </c>
      <c r="D32" s="66">
        <f t="shared" si="9"/>
        <v>0</v>
      </c>
      <c r="E32" s="107">
        <f t="shared" si="10"/>
        <v>0</v>
      </c>
      <c r="F32" s="109">
        <f t="shared" si="2"/>
        <v>0</v>
      </c>
      <c r="G32" s="67" t="s">
        <v>12</v>
      </c>
      <c r="H32" s="67">
        <f t="shared" si="11"/>
        <v>0</v>
      </c>
    </row>
    <row r="33" spans="1:8">
      <c r="A33" s="69">
        <f ca="1">Overview!$W$8</f>
        <v>44720</v>
      </c>
      <c r="B33" s="65" t="e">
        <f t="shared" si="8"/>
        <v>#VALUE!</v>
      </c>
      <c r="C33" s="65" t="s">
        <v>381</v>
      </c>
      <c r="D33" s="66">
        <f t="shared" si="9"/>
        <v>0</v>
      </c>
      <c r="E33" s="107">
        <f t="shared" si="10"/>
        <v>0</v>
      </c>
      <c r="F33" s="109">
        <f t="shared" si="2"/>
        <v>0</v>
      </c>
      <c r="G33" s="67" t="s">
        <v>12</v>
      </c>
      <c r="H33" s="67">
        <f t="shared" si="11"/>
        <v>0</v>
      </c>
    </row>
    <row r="34" spans="1:8">
      <c r="A34" s="69">
        <f ca="1">Overview!$W$8</f>
        <v>44720</v>
      </c>
      <c r="B34" s="65" t="e">
        <f t="shared" si="8"/>
        <v>#VALUE!</v>
      </c>
      <c r="C34" s="65" t="s">
        <v>381</v>
      </c>
      <c r="D34" s="66">
        <f t="shared" si="9"/>
        <v>0</v>
      </c>
      <c r="E34" s="107">
        <f t="shared" si="10"/>
        <v>0</v>
      </c>
      <c r="F34" s="109">
        <f t="shared" si="2"/>
        <v>0</v>
      </c>
      <c r="G34" s="67" t="s">
        <v>12</v>
      </c>
      <c r="H34" s="67">
        <f t="shared" si="11"/>
        <v>0</v>
      </c>
    </row>
    <row r="35" spans="1:8">
      <c r="A35" s="69">
        <f ca="1">Overview!$W$8</f>
        <v>44720</v>
      </c>
      <c r="B35" s="65" t="e">
        <f t="shared" si="8"/>
        <v>#VALUE!</v>
      </c>
      <c r="C35" s="65" t="s">
        <v>381</v>
      </c>
      <c r="D35" s="66">
        <f t="shared" si="9"/>
        <v>0</v>
      </c>
      <c r="E35" s="107">
        <f t="shared" si="10"/>
        <v>0</v>
      </c>
      <c r="F35" s="109">
        <f t="shared" si="2"/>
        <v>0</v>
      </c>
      <c r="G35" s="67" t="s">
        <v>12</v>
      </c>
      <c r="H35" s="67">
        <f t="shared" si="11"/>
        <v>0</v>
      </c>
    </row>
    <row r="36" spans="1:8">
      <c r="A36" s="69">
        <f ca="1">Overview!$W$8</f>
        <v>44720</v>
      </c>
      <c r="B36" s="65" t="e">
        <f t="shared" si="8"/>
        <v>#VALUE!</v>
      </c>
      <c r="C36" s="65" t="s">
        <v>381</v>
      </c>
      <c r="D36" s="66">
        <f t="shared" si="9"/>
        <v>0</v>
      </c>
      <c r="E36" s="107">
        <f t="shared" si="10"/>
        <v>0</v>
      </c>
      <c r="F36" s="109">
        <f t="shared" si="2"/>
        <v>0</v>
      </c>
      <c r="G36" s="67" t="s">
        <v>12</v>
      </c>
      <c r="H36" s="67">
        <f t="shared" si="11"/>
        <v>0</v>
      </c>
    </row>
    <row r="37" spans="1:8">
      <c r="A37" s="69">
        <f ca="1">Overview!$W$8</f>
        <v>44720</v>
      </c>
      <c r="B37" s="65" t="e">
        <f t="shared" si="8"/>
        <v>#VALUE!</v>
      </c>
      <c r="C37" s="65" t="s">
        <v>381</v>
      </c>
      <c r="D37" s="66">
        <f t="shared" si="9"/>
        <v>0</v>
      </c>
      <c r="E37" s="107">
        <f t="shared" si="10"/>
        <v>0</v>
      </c>
      <c r="F37" s="109">
        <f t="shared" si="2"/>
        <v>0</v>
      </c>
      <c r="G37" s="67" t="s">
        <v>12</v>
      </c>
      <c r="H37" s="67">
        <f t="shared" si="11"/>
        <v>0</v>
      </c>
    </row>
    <row r="38" spans="1:8">
      <c r="A38" s="69">
        <f ca="1">Overview!$W$8</f>
        <v>44720</v>
      </c>
      <c r="B38" s="65" t="e">
        <f t="shared" si="8"/>
        <v>#VALUE!</v>
      </c>
      <c r="C38" s="65" t="s">
        <v>381</v>
      </c>
      <c r="D38" s="66">
        <f t="shared" si="9"/>
        <v>0</v>
      </c>
      <c r="E38" s="107">
        <f t="shared" si="10"/>
        <v>0</v>
      </c>
      <c r="F38" s="109">
        <f t="shared" si="2"/>
        <v>0</v>
      </c>
      <c r="G38" s="67" t="s">
        <v>12</v>
      </c>
      <c r="H38" s="67">
        <f t="shared" si="11"/>
        <v>0</v>
      </c>
    </row>
    <row r="39" spans="1:8">
      <c r="A39" s="69">
        <f ca="1">Overview!$W$8</f>
        <v>44720</v>
      </c>
      <c r="B39" s="65" t="e">
        <f t="shared" si="8"/>
        <v>#VALUE!</v>
      </c>
      <c r="C39" s="65" t="s">
        <v>381</v>
      </c>
      <c r="D39" s="66">
        <f t="shared" si="9"/>
        <v>0</v>
      </c>
      <c r="E39" s="107">
        <f t="shared" si="10"/>
        <v>0</v>
      </c>
      <c r="F39" s="109">
        <f t="shared" si="2"/>
        <v>0</v>
      </c>
      <c r="G39" s="67" t="s">
        <v>12</v>
      </c>
      <c r="H39" s="67">
        <f t="shared" si="11"/>
        <v>0</v>
      </c>
    </row>
    <row r="40" spans="1:8">
      <c r="A40" s="69">
        <f ca="1">Overview!$W$8</f>
        <v>44720</v>
      </c>
      <c r="B40" s="65" t="e">
        <f t="shared" si="8"/>
        <v>#VALUE!</v>
      </c>
      <c r="C40" s="65" t="s">
        <v>381</v>
      </c>
      <c r="D40" s="66">
        <f t="shared" si="9"/>
        <v>0</v>
      </c>
      <c r="E40" s="107">
        <f t="shared" si="10"/>
        <v>0</v>
      </c>
      <c r="F40" s="109">
        <f t="shared" si="2"/>
        <v>0</v>
      </c>
      <c r="G40" s="67" t="s">
        <v>12</v>
      </c>
      <c r="H40" s="67">
        <f t="shared" si="11"/>
        <v>0</v>
      </c>
    </row>
    <row r="41" spans="1:8">
      <c r="A41" s="69">
        <f ca="1">Overview!$W$8</f>
        <v>44720</v>
      </c>
      <c r="B41" s="65" t="e">
        <f t="shared" si="8"/>
        <v>#VALUE!</v>
      </c>
      <c r="C41" s="65" t="s">
        <v>381</v>
      </c>
      <c r="D41" s="66">
        <f t="shared" si="9"/>
        <v>0</v>
      </c>
      <c r="E41" s="107">
        <f t="shared" si="10"/>
        <v>0</v>
      </c>
      <c r="F41" s="109">
        <f t="shared" si="2"/>
        <v>0</v>
      </c>
      <c r="G41" s="67" t="s">
        <v>12</v>
      </c>
      <c r="H41" s="67">
        <f t="shared" si="11"/>
        <v>0</v>
      </c>
    </row>
    <row r="42" spans="1:8">
      <c r="A42" s="69">
        <f ca="1">Overview!$W$8</f>
        <v>44720</v>
      </c>
      <c r="B42" s="65" t="e">
        <f t="shared" si="8"/>
        <v>#VALUE!</v>
      </c>
      <c r="C42" s="65" t="s">
        <v>381</v>
      </c>
      <c r="D42" s="66">
        <f t="shared" si="9"/>
        <v>0</v>
      </c>
      <c r="E42" s="107">
        <f t="shared" si="10"/>
        <v>0</v>
      </c>
      <c r="F42" s="109">
        <f t="shared" si="2"/>
        <v>0</v>
      </c>
      <c r="G42" s="67" t="s">
        <v>12</v>
      </c>
      <c r="H42" s="67">
        <f t="shared" si="11"/>
        <v>0</v>
      </c>
    </row>
    <row r="43" spans="1:8">
      <c r="A43" s="69">
        <f ca="1">Overview!$W$8</f>
        <v>44720</v>
      </c>
      <c r="B43" s="65" t="e">
        <f t="shared" si="8"/>
        <v>#VALUE!</v>
      </c>
      <c r="C43" s="65" t="s">
        <v>381</v>
      </c>
      <c r="D43" s="66">
        <f t="shared" si="9"/>
        <v>0</v>
      </c>
      <c r="E43" s="107">
        <f t="shared" si="10"/>
        <v>0</v>
      </c>
      <c r="F43" s="109">
        <f t="shared" si="2"/>
        <v>0</v>
      </c>
      <c r="G43" s="67" t="s">
        <v>12</v>
      </c>
      <c r="H43" s="67">
        <f t="shared" si="11"/>
        <v>0</v>
      </c>
    </row>
    <row r="44" spans="1:8">
      <c r="A44" s="69">
        <f ca="1">Overview!$W$8</f>
        <v>44720</v>
      </c>
      <c r="B44" s="65" t="e">
        <f t="shared" si="8"/>
        <v>#VALUE!</v>
      </c>
      <c r="C44" s="65" t="s">
        <v>381</v>
      </c>
      <c r="D44" s="66">
        <f t="shared" si="9"/>
        <v>0</v>
      </c>
      <c r="E44" s="107">
        <f t="shared" si="10"/>
        <v>0</v>
      </c>
      <c r="F44" s="109">
        <f t="shared" si="2"/>
        <v>0</v>
      </c>
      <c r="G44" s="67" t="s">
        <v>12</v>
      </c>
      <c r="H44" s="67">
        <f t="shared" si="11"/>
        <v>0</v>
      </c>
    </row>
    <row r="45" spans="1:8">
      <c r="A45" s="69">
        <f ca="1">Overview!$W$8</f>
        <v>44720</v>
      </c>
      <c r="B45" s="65" t="e">
        <f t="shared" si="8"/>
        <v>#VALUE!</v>
      </c>
      <c r="C45" s="65" t="s">
        <v>381</v>
      </c>
      <c r="D45" s="66">
        <f t="shared" si="9"/>
        <v>0</v>
      </c>
      <c r="E45" s="107">
        <f t="shared" si="10"/>
        <v>0</v>
      </c>
      <c r="F45" s="109">
        <f t="shared" si="2"/>
        <v>0</v>
      </c>
      <c r="G45" s="67" t="s">
        <v>12</v>
      </c>
      <c r="H45" s="67">
        <f t="shared" si="11"/>
        <v>0</v>
      </c>
    </row>
    <row r="46" spans="1:8">
      <c r="A46" s="69">
        <f ca="1">Overview!$W$8</f>
        <v>44720</v>
      </c>
      <c r="B46" s="65" t="e">
        <f t="shared" si="8"/>
        <v>#VALUE!</v>
      </c>
      <c r="C46" s="65" t="s">
        <v>381</v>
      </c>
      <c r="D46" s="66">
        <f t="shared" si="9"/>
        <v>0</v>
      </c>
      <c r="E46" s="107">
        <f t="shared" si="10"/>
        <v>0</v>
      </c>
      <c r="F46" s="109">
        <f t="shared" si="2"/>
        <v>0</v>
      </c>
      <c r="G46" s="67" t="s">
        <v>12</v>
      </c>
      <c r="H46" s="67">
        <f t="shared" si="11"/>
        <v>0</v>
      </c>
    </row>
    <row r="47" spans="1:8">
      <c r="A47" s="69">
        <f ca="1">Overview!$W$8</f>
        <v>44720</v>
      </c>
      <c r="B47" s="65" t="e">
        <f t="shared" si="8"/>
        <v>#VALUE!</v>
      </c>
      <c r="C47" s="65" t="s">
        <v>381</v>
      </c>
      <c r="D47" s="66">
        <f t="shared" si="9"/>
        <v>0</v>
      </c>
      <c r="E47" s="107">
        <f t="shared" si="10"/>
        <v>0</v>
      </c>
      <c r="F47" s="109">
        <f t="shared" si="2"/>
        <v>0</v>
      </c>
      <c r="G47" s="67" t="s">
        <v>12</v>
      </c>
      <c r="H47" s="67">
        <f t="shared" si="11"/>
        <v>0</v>
      </c>
    </row>
    <row r="48" spans="1:8">
      <c r="A48" s="69">
        <f ca="1">Overview!$W$8</f>
        <v>44720</v>
      </c>
      <c r="B48" s="65" t="e">
        <f t="shared" si="8"/>
        <v>#VALUE!</v>
      </c>
      <c r="C48" s="65" t="s">
        <v>381</v>
      </c>
      <c r="D48" s="66">
        <f t="shared" si="9"/>
        <v>0</v>
      </c>
      <c r="E48" s="107">
        <f t="shared" si="10"/>
        <v>0</v>
      </c>
      <c r="F48" s="109">
        <f t="shared" si="2"/>
        <v>0</v>
      </c>
      <c r="G48" s="67" t="s">
        <v>12</v>
      </c>
      <c r="H48" s="67">
        <f t="shared" si="11"/>
        <v>0</v>
      </c>
    </row>
    <row r="49" spans="1:8">
      <c r="A49" s="69">
        <f ca="1">Overview!$W$8</f>
        <v>44720</v>
      </c>
      <c r="B49" s="65" t="e">
        <f t="shared" si="8"/>
        <v>#VALUE!</v>
      </c>
      <c r="C49" s="65" t="s">
        <v>381</v>
      </c>
      <c r="D49" s="66">
        <f t="shared" si="9"/>
        <v>0</v>
      </c>
      <c r="E49" s="107">
        <f t="shared" si="10"/>
        <v>0</v>
      </c>
      <c r="F49" s="109">
        <f t="shared" si="2"/>
        <v>0</v>
      </c>
      <c r="G49" s="67" t="s">
        <v>12</v>
      </c>
      <c r="H49" s="67">
        <f t="shared" si="11"/>
        <v>0</v>
      </c>
    </row>
    <row r="50" spans="1:8">
      <c r="A50" s="69">
        <f ca="1">Overview!$W$8</f>
        <v>44720</v>
      </c>
      <c r="B50" s="65" t="e">
        <f t="shared" si="8"/>
        <v>#VALUE!</v>
      </c>
      <c r="C50" s="65" t="s">
        <v>381</v>
      </c>
      <c r="D50" s="66">
        <f t="shared" si="9"/>
        <v>0</v>
      </c>
      <c r="E50" s="107">
        <f t="shared" si="10"/>
        <v>0</v>
      </c>
      <c r="F50" s="109">
        <f t="shared" si="2"/>
        <v>0</v>
      </c>
      <c r="G50" s="67" t="s">
        <v>12</v>
      </c>
      <c r="H50" s="67">
        <f t="shared" si="11"/>
        <v>0</v>
      </c>
    </row>
    <row r="51" spans="1:8">
      <c r="A51" s="69">
        <f ca="1">Overview!$W$8</f>
        <v>44720</v>
      </c>
      <c r="B51" s="65" t="e">
        <f t="shared" si="8"/>
        <v>#VALUE!</v>
      </c>
      <c r="C51" s="65" t="s">
        <v>381</v>
      </c>
      <c r="D51" s="66">
        <f t="shared" si="9"/>
        <v>0</v>
      </c>
      <c r="E51" s="107">
        <f t="shared" si="10"/>
        <v>0</v>
      </c>
      <c r="F51" s="109">
        <f t="shared" si="2"/>
        <v>0</v>
      </c>
      <c r="G51" s="67" t="s">
        <v>12</v>
      </c>
      <c r="H51" s="67">
        <f t="shared" si="11"/>
        <v>0</v>
      </c>
    </row>
    <row r="52" spans="1:8">
      <c r="A52" s="69">
        <f ca="1">Overview!$W$8</f>
        <v>44720</v>
      </c>
      <c r="B52" s="65" t="e">
        <f t="shared" si="8"/>
        <v>#VALUE!</v>
      </c>
      <c r="C52" s="65" t="s">
        <v>381</v>
      </c>
      <c r="D52" s="66">
        <f t="shared" si="9"/>
        <v>0</v>
      </c>
      <c r="E52" s="107">
        <f t="shared" si="10"/>
        <v>0</v>
      </c>
      <c r="F52" s="109">
        <f t="shared" si="2"/>
        <v>0</v>
      </c>
      <c r="G52" s="67" t="s">
        <v>12</v>
      </c>
      <c r="H52" s="67">
        <f t="shared" si="11"/>
        <v>0</v>
      </c>
    </row>
    <row r="53" spans="1:8">
      <c r="A53" s="69">
        <f ca="1">Overview!$W$8</f>
        <v>44720</v>
      </c>
      <c r="B53" s="65" t="e">
        <f t="shared" si="8"/>
        <v>#VALUE!</v>
      </c>
      <c r="C53" s="65" t="s">
        <v>381</v>
      </c>
      <c r="D53" s="66">
        <f t="shared" si="9"/>
        <v>0</v>
      </c>
      <c r="E53" s="107">
        <f t="shared" si="10"/>
        <v>0</v>
      </c>
      <c r="F53" s="109">
        <f t="shared" si="2"/>
        <v>0</v>
      </c>
      <c r="G53" s="67" t="s">
        <v>12</v>
      </c>
      <c r="H53" s="67">
        <f t="shared" si="11"/>
        <v>0</v>
      </c>
    </row>
    <row r="54" spans="1:8">
      <c r="A54" s="69">
        <f ca="1">Overview!$W$8</f>
        <v>44720</v>
      </c>
      <c r="B54" s="65" t="e">
        <f t="shared" si="8"/>
        <v>#VALUE!</v>
      </c>
      <c r="C54" s="65" t="s">
        <v>381</v>
      </c>
      <c r="D54" s="66">
        <f t="shared" si="9"/>
        <v>0</v>
      </c>
      <c r="E54" s="107">
        <f t="shared" si="10"/>
        <v>0</v>
      </c>
      <c r="F54" s="109">
        <f t="shared" si="2"/>
        <v>0</v>
      </c>
      <c r="G54" s="67" t="s">
        <v>12</v>
      </c>
      <c r="H54" s="67">
        <f t="shared" si="11"/>
        <v>0</v>
      </c>
    </row>
    <row r="55" spans="1:8">
      <c r="A55" s="69">
        <f ca="1">Overview!$W$8</f>
        <v>44720</v>
      </c>
      <c r="B55" s="65" t="e">
        <f t="shared" si="8"/>
        <v>#VALUE!</v>
      </c>
      <c r="C55" s="65" t="s">
        <v>381</v>
      </c>
      <c r="D55" s="66">
        <f t="shared" si="9"/>
        <v>0</v>
      </c>
      <c r="E55" s="107">
        <f t="shared" si="10"/>
        <v>0</v>
      </c>
      <c r="F55" s="109">
        <f t="shared" si="2"/>
        <v>0</v>
      </c>
      <c r="G55" s="67" t="s">
        <v>12</v>
      </c>
      <c r="H55" s="67">
        <f t="shared" si="11"/>
        <v>0</v>
      </c>
    </row>
    <row r="56" spans="1:8">
      <c r="A56" s="69">
        <f ca="1">Overview!$W$8</f>
        <v>44720</v>
      </c>
      <c r="B56" s="65" t="e">
        <f t="shared" si="8"/>
        <v>#VALUE!</v>
      </c>
      <c r="C56" s="65" t="s">
        <v>381</v>
      </c>
      <c r="D56" s="66">
        <f t="shared" si="9"/>
        <v>0</v>
      </c>
      <c r="E56" s="107">
        <f t="shared" si="10"/>
        <v>0</v>
      </c>
      <c r="F56" s="109">
        <f t="shared" si="2"/>
        <v>0</v>
      </c>
      <c r="G56" s="67" t="s">
        <v>12</v>
      </c>
      <c r="H56" s="67">
        <f t="shared" si="11"/>
        <v>0</v>
      </c>
    </row>
    <row r="57" spans="1:8">
      <c r="A57" s="69">
        <f ca="1">Overview!$W$8</f>
        <v>44720</v>
      </c>
      <c r="B57" s="65" t="e">
        <f t="shared" si="8"/>
        <v>#VALUE!</v>
      </c>
      <c r="C57" s="65" t="s">
        <v>381</v>
      </c>
      <c r="D57" s="66">
        <f t="shared" si="9"/>
        <v>0</v>
      </c>
      <c r="E57" s="107">
        <f t="shared" si="10"/>
        <v>0</v>
      </c>
      <c r="F57" s="109">
        <f t="shared" si="2"/>
        <v>0</v>
      </c>
      <c r="G57" s="67" t="s">
        <v>12</v>
      </c>
      <c r="H57" s="67">
        <f t="shared" si="11"/>
        <v>0</v>
      </c>
    </row>
    <row r="58" spans="1:8">
      <c r="A58" s="69">
        <f ca="1">Overview!$W$8</f>
        <v>44720</v>
      </c>
      <c r="B58" s="65" t="e">
        <f t="shared" ref="B58:B121" si="12">MID(O58,FIND(" ",O58)+1,8)</f>
        <v>#VALUE!</v>
      </c>
      <c r="C58" s="65" t="s">
        <v>381</v>
      </c>
      <c r="D58" s="66">
        <f t="shared" si="9"/>
        <v>0</v>
      </c>
      <c r="E58" s="107">
        <f t="shared" si="10"/>
        <v>0</v>
      </c>
      <c r="F58" s="109">
        <f t="shared" si="2"/>
        <v>0</v>
      </c>
      <c r="G58" s="67" t="s">
        <v>12</v>
      </c>
      <c r="H58" s="67">
        <f t="shared" si="11"/>
        <v>0</v>
      </c>
    </row>
    <row r="59" spans="1:8">
      <c r="A59" s="69">
        <f ca="1">Overview!$W$8</f>
        <v>44720</v>
      </c>
      <c r="B59" s="65" t="e">
        <f t="shared" si="12"/>
        <v>#VALUE!</v>
      </c>
      <c r="C59" s="65" t="s">
        <v>381</v>
      </c>
      <c r="D59" s="66">
        <f t="shared" ref="D59:E122" si="13">L59</f>
        <v>0</v>
      </c>
      <c r="E59" s="107">
        <f t="shared" si="13"/>
        <v>0</v>
      </c>
      <c r="F59" s="109">
        <f t="shared" ref="F59:F122" si="14">(D59*E59)</f>
        <v>0</v>
      </c>
      <c r="G59" s="67" t="s">
        <v>12</v>
      </c>
      <c r="H59" s="67">
        <f t="shared" ref="H59:H122" si="15">Q59</f>
        <v>0</v>
      </c>
    </row>
    <row r="60" spans="1:8">
      <c r="A60" s="69">
        <f ca="1">Overview!$W$8</f>
        <v>44720</v>
      </c>
      <c r="B60" s="65" t="e">
        <f t="shared" si="12"/>
        <v>#VALUE!</v>
      </c>
      <c r="C60" s="65" t="s">
        <v>381</v>
      </c>
      <c r="D60" s="66">
        <f t="shared" si="13"/>
        <v>0</v>
      </c>
      <c r="E60" s="107">
        <f t="shared" si="13"/>
        <v>0</v>
      </c>
      <c r="F60" s="109">
        <f t="shared" si="14"/>
        <v>0</v>
      </c>
      <c r="G60" s="67" t="s">
        <v>12</v>
      </c>
      <c r="H60" s="67">
        <f t="shared" si="15"/>
        <v>0</v>
      </c>
    </row>
    <row r="61" spans="1:8">
      <c r="A61" s="69">
        <f ca="1">Overview!$W$8</f>
        <v>44720</v>
      </c>
      <c r="B61" s="65" t="e">
        <f t="shared" si="12"/>
        <v>#VALUE!</v>
      </c>
      <c r="C61" s="65" t="s">
        <v>381</v>
      </c>
      <c r="D61" s="66">
        <f t="shared" si="13"/>
        <v>0</v>
      </c>
      <c r="E61" s="107">
        <f t="shared" si="13"/>
        <v>0</v>
      </c>
      <c r="F61" s="109">
        <f t="shared" si="14"/>
        <v>0</v>
      </c>
      <c r="G61" s="67" t="s">
        <v>12</v>
      </c>
      <c r="H61" s="67">
        <f t="shared" si="15"/>
        <v>0</v>
      </c>
    </row>
    <row r="62" spans="1:8">
      <c r="A62" s="69">
        <f ca="1">Overview!$W$8</f>
        <v>44720</v>
      </c>
      <c r="B62" s="65" t="e">
        <f t="shared" si="12"/>
        <v>#VALUE!</v>
      </c>
      <c r="C62" s="65" t="s">
        <v>381</v>
      </c>
      <c r="D62" s="66">
        <f t="shared" si="13"/>
        <v>0</v>
      </c>
      <c r="E62" s="107">
        <f t="shared" si="13"/>
        <v>0</v>
      </c>
      <c r="F62" s="109">
        <f t="shared" si="14"/>
        <v>0</v>
      </c>
      <c r="G62" s="67" t="s">
        <v>12</v>
      </c>
      <c r="H62" s="67">
        <f t="shared" si="15"/>
        <v>0</v>
      </c>
    </row>
    <row r="63" spans="1:8">
      <c r="A63" s="69">
        <f ca="1">Overview!$W$8</f>
        <v>44720</v>
      </c>
      <c r="B63" s="65" t="e">
        <f t="shared" si="12"/>
        <v>#VALUE!</v>
      </c>
      <c r="C63" s="65" t="s">
        <v>381</v>
      </c>
      <c r="D63" s="66">
        <f t="shared" si="13"/>
        <v>0</v>
      </c>
      <c r="E63" s="107">
        <f t="shared" si="13"/>
        <v>0</v>
      </c>
      <c r="F63" s="109">
        <f t="shared" si="14"/>
        <v>0</v>
      </c>
      <c r="G63" s="67" t="s">
        <v>12</v>
      </c>
      <c r="H63" s="67">
        <f t="shared" si="15"/>
        <v>0</v>
      </c>
    </row>
    <row r="64" spans="1:8">
      <c r="A64" s="69">
        <f ca="1">Overview!$W$8</f>
        <v>44720</v>
      </c>
      <c r="B64" s="65" t="e">
        <f t="shared" si="12"/>
        <v>#VALUE!</v>
      </c>
      <c r="C64" s="65" t="s">
        <v>381</v>
      </c>
      <c r="D64" s="66">
        <f t="shared" si="13"/>
        <v>0</v>
      </c>
      <c r="E64" s="107">
        <f t="shared" si="13"/>
        <v>0</v>
      </c>
      <c r="F64" s="109">
        <f t="shared" si="14"/>
        <v>0</v>
      </c>
      <c r="G64" s="67" t="s">
        <v>12</v>
      </c>
      <c r="H64" s="67">
        <f t="shared" si="15"/>
        <v>0</v>
      </c>
    </row>
    <row r="65" spans="1:8">
      <c r="A65" s="69">
        <f ca="1">Overview!$W$8</f>
        <v>44720</v>
      </c>
      <c r="B65" s="65" t="e">
        <f t="shared" si="12"/>
        <v>#VALUE!</v>
      </c>
      <c r="C65" s="65" t="s">
        <v>381</v>
      </c>
      <c r="D65" s="66">
        <f t="shared" si="13"/>
        <v>0</v>
      </c>
      <c r="E65" s="107">
        <f t="shared" si="13"/>
        <v>0</v>
      </c>
      <c r="F65" s="109">
        <f t="shared" si="14"/>
        <v>0</v>
      </c>
      <c r="G65" s="67" t="s">
        <v>12</v>
      </c>
      <c r="H65" s="67">
        <f t="shared" si="15"/>
        <v>0</v>
      </c>
    </row>
    <row r="66" spans="1:8">
      <c r="A66" s="69">
        <f ca="1">Overview!$W$8</f>
        <v>44720</v>
      </c>
      <c r="B66" s="65" t="e">
        <f t="shared" si="12"/>
        <v>#VALUE!</v>
      </c>
      <c r="C66" s="65" t="s">
        <v>381</v>
      </c>
      <c r="D66" s="66">
        <f t="shared" si="13"/>
        <v>0</v>
      </c>
      <c r="E66" s="107">
        <f t="shared" si="13"/>
        <v>0</v>
      </c>
      <c r="F66" s="109">
        <f t="shared" si="14"/>
        <v>0</v>
      </c>
      <c r="G66" s="67" t="s">
        <v>12</v>
      </c>
      <c r="H66" s="67">
        <f t="shared" si="15"/>
        <v>0</v>
      </c>
    </row>
    <row r="67" spans="1:8">
      <c r="A67" s="69">
        <f ca="1">Overview!$W$8</f>
        <v>44720</v>
      </c>
      <c r="B67" s="65" t="e">
        <f t="shared" si="12"/>
        <v>#VALUE!</v>
      </c>
      <c r="C67" s="65" t="s">
        <v>381</v>
      </c>
      <c r="D67" s="66">
        <f t="shared" si="13"/>
        <v>0</v>
      </c>
      <c r="E67" s="107">
        <f t="shared" si="13"/>
        <v>0</v>
      </c>
      <c r="F67" s="109">
        <f t="shared" si="14"/>
        <v>0</v>
      </c>
      <c r="G67" s="67" t="s">
        <v>12</v>
      </c>
      <c r="H67" s="67">
        <f t="shared" si="15"/>
        <v>0</v>
      </c>
    </row>
    <row r="68" spans="1:8">
      <c r="A68" s="69">
        <f ca="1">Overview!$W$8</f>
        <v>44720</v>
      </c>
      <c r="B68" s="65" t="e">
        <f t="shared" si="12"/>
        <v>#VALUE!</v>
      </c>
      <c r="C68" s="65" t="s">
        <v>381</v>
      </c>
      <c r="D68" s="66">
        <f t="shared" si="13"/>
        <v>0</v>
      </c>
      <c r="E68" s="107">
        <f t="shared" si="13"/>
        <v>0</v>
      </c>
      <c r="F68" s="109">
        <f t="shared" si="14"/>
        <v>0</v>
      </c>
      <c r="G68" s="67" t="s">
        <v>12</v>
      </c>
      <c r="H68" s="67">
        <f t="shared" si="15"/>
        <v>0</v>
      </c>
    </row>
    <row r="69" spans="1:8">
      <c r="A69" s="69">
        <f ca="1">Overview!$W$8</f>
        <v>44720</v>
      </c>
      <c r="B69" s="65" t="e">
        <f t="shared" si="12"/>
        <v>#VALUE!</v>
      </c>
      <c r="C69" s="65" t="s">
        <v>381</v>
      </c>
      <c r="D69" s="66">
        <f t="shared" si="13"/>
        <v>0</v>
      </c>
      <c r="E69" s="107">
        <f t="shared" si="13"/>
        <v>0</v>
      </c>
      <c r="F69" s="109">
        <f t="shared" si="14"/>
        <v>0</v>
      </c>
      <c r="G69" s="67" t="s">
        <v>12</v>
      </c>
      <c r="H69" s="67">
        <f t="shared" si="15"/>
        <v>0</v>
      </c>
    </row>
    <row r="70" spans="1:8">
      <c r="A70" s="69">
        <f ca="1">Overview!$W$8</f>
        <v>44720</v>
      </c>
      <c r="B70" s="65" t="e">
        <f t="shared" si="12"/>
        <v>#VALUE!</v>
      </c>
      <c r="C70" s="65" t="s">
        <v>381</v>
      </c>
      <c r="D70" s="66">
        <f t="shared" si="13"/>
        <v>0</v>
      </c>
      <c r="E70" s="107">
        <f t="shared" si="13"/>
        <v>0</v>
      </c>
      <c r="F70" s="109">
        <f t="shared" si="14"/>
        <v>0</v>
      </c>
      <c r="G70" s="67" t="s">
        <v>12</v>
      </c>
      <c r="H70" s="67">
        <f t="shared" si="15"/>
        <v>0</v>
      </c>
    </row>
    <row r="71" spans="1:8">
      <c r="A71" s="69">
        <f ca="1">Overview!$W$8</f>
        <v>44720</v>
      </c>
      <c r="B71" s="65" t="e">
        <f t="shared" si="12"/>
        <v>#VALUE!</v>
      </c>
      <c r="C71" s="65" t="s">
        <v>381</v>
      </c>
      <c r="D71" s="66">
        <f t="shared" si="13"/>
        <v>0</v>
      </c>
      <c r="E71" s="107">
        <f t="shared" si="13"/>
        <v>0</v>
      </c>
      <c r="F71" s="109">
        <f t="shared" si="14"/>
        <v>0</v>
      </c>
      <c r="G71" s="67" t="s">
        <v>12</v>
      </c>
      <c r="H71" s="67">
        <f t="shared" si="15"/>
        <v>0</v>
      </c>
    </row>
    <row r="72" spans="1:8">
      <c r="A72" s="69">
        <f ca="1">Overview!$W$8</f>
        <v>44720</v>
      </c>
      <c r="B72" s="65" t="e">
        <f t="shared" si="12"/>
        <v>#VALUE!</v>
      </c>
      <c r="C72" s="65" t="s">
        <v>381</v>
      </c>
      <c r="D72" s="66">
        <f t="shared" si="13"/>
        <v>0</v>
      </c>
      <c r="E72" s="107">
        <f t="shared" si="13"/>
        <v>0</v>
      </c>
      <c r="F72" s="109">
        <f t="shared" si="14"/>
        <v>0</v>
      </c>
      <c r="G72" s="67" t="s">
        <v>12</v>
      </c>
      <c r="H72" s="67">
        <f t="shared" si="15"/>
        <v>0</v>
      </c>
    </row>
    <row r="73" spans="1:8">
      <c r="A73" s="69">
        <f ca="1">Overview!$W$8</f>
        <v>44720</v>
      </c>
      <c r="B73" s="65" t="e">
        <f t="shared" si="12"/>
        <v>#VALUE!</v>
      </c>
      <c r="C73" s="65" t="s">
        <v>381</v>
      </c>
      <c r="D73" s="66">
        <f t="shared" si="13"/>
        <v>0</v>
      </c>
      <c r="E73" s="107">
        <f t="shared" si="13"/>
        <v>0</v>
      </c>
      <c r="F73" s="109">
        <f t="shared" si="14"/>
        <v>0</v>
      </c>
      <c r="G73" s="67" t="s">
        <v>12</v>
      </c>
      <c r="H73" s="67">
        <f t="shared" si="15"/>
        <v>0</v>
      </c>
    </row>
    <row r="74" spans="1:8">
      <c r="A74" s="69">
        <f ca="1">Overview!$W$8</f>
        <v>44720</v>
      </c>
      <c r="B74" s="65" t="e">
        <f t="shared" si="12"/>
        <v>#VALUE!</v>
      </c>
      <c r="C74" s="65" t="s">
        <v>381</v>
      </c>
      <c r="D74" s="66">
        <f t="shared" si="13"/>
        <v>0</v>
      </c>
      <c r="E74" s="107">
        <f t="shared" si="13"/>
        <v>0</v>
      </c>
      <c r="F74" s="109">
        <f t="shared" si="14"/>
        <v>0</v>
      </c>
      <c r="G74" s="67" t="s">
        <v>12</v>
      </c>
      <c r="H74" s="67">
        <f t="shared" si="15"/>
        <v>0</v>
      </c>
    </row>
    <row r="75" spans="1:8">
      <c r="A75" s="69">
        <f ca="1">Overview!$W$8</f>
        <v>44720</v>
      </c>
      <c r="B75" s="65" t="e">
        <f t="shared" si="12"/>
        <v>#VALUE!</v>
      </c>
      <c r="C75" s="65" t="s">
        <v>381</v>
      </c>
      <c r="D75" s="66">
        <f t="shared" si="13"/>
        <v>0</v>
      </c>
      <c r="E75" s="107">
        <f t="shared" si="13"/>
        <v>0</v>
      </c>
      <c r="F75" s="109">
        <f t="shared" si="14"/>
        <v>0</v>
      </c>
      <c r="G75" s="67" t="s">
        <v>12</v>
      </c>
      <c r="H75" s="67">
        <f t="shared" si="15"/>
        <v>0</v>
      </c>
    </row>
    <row r="76" spans="1:8">
      <c r="A76" s="69">
        <f ca="1">Overview!$W$8</f>
        <v>44720</v>
      </c>
      <c r="B76" s="65" t="e">
        <f t="shared" si="12"/>
        <v>#VALUE!</v>
      </c>
      <c r="C76" s="65" t="s">
        <v>381</v>
      </c>
      <c r="D76" s="66">
        <f t="shared" si="13"/>
        <v>0</v>
      </c>
      <c r="E76" s="107">
        <f t="shared" si="13"/>
        <v>0</v>
      </c>
      <c r="F76" s="109">
        <f t="shared" si="14"/>
        <v>0</v>
      </c>
      <c r="G76" s="67" t="s">
        <v>12</v>
      </c>
      <c r="H76" s="67">
        <f t="shared" si="15"/>
        <v>0</v>
      </c>
    </row>
    <row r="77" spans="1:8">
      <c r="A77" s="69">
        <f ca="1">Overview!$W$8</f>
        <v>44720</v>
      </c>
      <c r="B77" s="65" t="e">
        <f t="shared" si="12"/>
        <v>#VALUE!</v>
      </c>
      <c r="C77" s="65" t="s">
        <v>381</v>
      </c>
      <c r="D77" s="66">
        <f t="shared" si="13"/>
        <v>0</v>
      </c>
      <c r="E77" s="107">
        <f t="shared" si="13"/>
        <v>0</v>
      </c>
      <c r="F77" s="109">
        <f t="shared" si="14"/>
        <v>0</v>
      </c>
      <c r="G77" s="67" t="s">
        <v>12</v>
      </c>
      <c r="H77" s="67">
        <f t="shared" si="15"/>
        <v>0</v>
      </c>
    </row>
    <row r="78" spans="1:8">
      <c r="A78" s="69">
        <f ca="1">Overview!$W$8</f>
        <v>44720</v>
      </c>
      <c r="B78" s="65" t="e">
        <f t="shared" si="12"/>
        <v>#VALUE!</v>
      </c>
      <c r="C78" s="65" t="s">
        <v>381</v>
      </c>
      <c r="D78" s="66">
        <f t="shared" si="13"/>
        <v>0</v>
      </c>
      <c r="E78" s="107">
        <f t="shared" si="13"/>
        <v>0</v>
      </c>
      <c r="F78" s="109">
        <f t="shared" si="14"/>
        <v>0</v>
      </c>
      <c r="G78" s="67" t="s">
        <v>12</v>
      </c>
      <c r="H78" s="67">
        <f t="shared" si="15"/>
        <v>0</v>
      </c>
    </row>
    <row r="79" spans="1:8">
      <c r="A79" s="69">
        <f ca="1">Overview!$W$8</f>
        <v>44720</v>
      </c>
      <c r="B79" s="65" t="e">
        <f t="shared" si="12"/>
        <v>#VALUE!</v>
      </c>
      <c r="C79" s="65" t="s">
        <v>381</v>
      </c>
      <c r="D79" s="66">
        <f t="shared" si="13"/>
        <v>0</v>
      </c>
      <c r="E79" s="107">
        <f t="shared" si="13"/>
        <v>0</v>
      </c>
      <c r="F79" s="109">
        <f t="shared" si="14"/>
        <v>0</v>
      </c>
      <c r="G79" s="67" t="s">
        <v>12</v>
      </c>
      <c r="H79" s="67">
        <f t="shared" si="15"/>
        <v>0</v>
      </c>
    </row>
    <row r="80" spans="1:8">
      <c r="A80" s="69">
        <f ca="1">Overview!$W$8</f>
        <v>44720</v>
      </c>
      <c r="B80" s="65" t="e">
        <f t="shared" si="12"/>
        <v>#VALUE!</v>
      </c>
      <c r="C80" s="65" t="s">
        <v>381</v>
      </c>
      <c r="D80" s="66">
        <f t="shared" si="13"/>
        <v>0</v>
      </c>
      <c r="E80" s="107">
        <f t="shared" si="13"/>
        <v>0</v>
      </c>
      <c r="F80" s="109">
        <f t="shared" si="14"/>
        <v>0</v>
      </c>
      <c r="G80" s="67" t="s">
        <v>12</v>
      </c>
      <c r="H80" s="67">
        <f t="shared" si="15"/>
        <v>0</v>
      </c>
    </row>
    <row r="81" spans="1:8">
      <c r="A81" s="69">
        <f ca="1">Overview!$W$8</f>
        <v>44720</v>
      </c>
      <c r="B81" s="65" t="e">
        <f t="shared" si="12"/>
        <v>#VALUE!</v>
      </c>
      <c r="C81" s="65" t="s">
        <v>381</v>
      </c>
      <c r="D81" s="66">
        <f t="shared" si="13"/>
        <v>0</v>
      </c>
      <c r="E81" s="107">
        <f t="shared" si="13"/>
        <v>0</v>
      </c>
      <c r="F81" s="109">
        <f t="shared" si="14"/>
        <v>0</v>
      </c>
      <c r="G81" s="67" t="s">
        <v>12</v>
      </c>
      <c r="H81" s="67">
        <f t="shared" si="15"/>
        <v>0</v>
      </c>
    </row>
    <row r="82" spans="1:8">
      <c r="A82" s="69">
        <f ca="1">Overview!$W$8</f>
        <v>44720</v>
      </c>
      <c r="B82" s="65" t="e">
        <f t="shared" si="12"/>
        <v>#VALUE!</v>
      </c>
      <c r="C82" s="65" t="s">
        <v>381</v>
      </c>
      <c r="D82" s="66">
        <f t="shared" si="13"/>
        <v>0</v>
      </c>
      <c r="E82" s="107">
        <f t="shared" si="13"/>
        <v>0</v>
      </c>
      <c r="F82" s="109">
        <f t="shared" si="14"/>
        <v>0</v>
      </c>
      <c r="G82" s="67" t="s">
        <v>12</v>
      </c>
      <c r="H82" s="67">
        <f t="shared" si="15"/>
        <v>0</v>
      </c>
    </row>
    <row r="83" spans="1:8">
      <c r="A83" s="69">
        <f ca="1">Overview!$W$8</f>
        <v>44720</v>
      </c>
      <c r="B83" s="65" t="e">
        <f t="shared" si="12"/>
        <v>#VALUE!</v>
      </c>
      <c r="C83" s="65" t="s">
        <v>381</v>
      </c>
      <c r="D83" s="66">
        <f t="shared" si="13"/>
        <v>0</v>
      </c>
      <c r="E83" s="107">
        <f t="shared" si="13"/>
        <v>0</v>
      </c>
      <c r="F83" s="109">
        <f t="shared" si="14"/>
        <v>0</v>
      </c>
      <c r="G83" s="67" t="s">
        <v>12</v>
      </c>
      <c r="H83" s="67">
        <f t="shared" si="15"/>
        <v>0</v>
      </c>
    </row>
    <row r="84" spans="1:8">
      <c r="A84" s="69">
        <f ca="1">Overview!$W$8</f>
        <v>44720</v>
      </c>
      <c r="B84" s="65" t="e">
        <f t="shared" si="12"/>
        <v>#VALUE!</v>
      </c>
      <c r="C84" s="65" t="s">
        <v>381</v>
      </c>
      <c r="D84" s="66">
        <f t="shared" si="13"/>
        <v>0</v>
      </c>
      <c r="E84" s="107">
        <f t="shared" si="13"/>
        <v>0</v>
      </c>
      <c r="F84" s="109">
        <f t="shared" si="14"/>
        <v>0</v>
      </c>
      <c r="G84" s="67" t="s">
        <v>12</v>
      </c>
      <c r="H84" s="67">
        <f t="shared" si="15"/>
        <v>0</v>
      </c>
    </row>
    <row r="85" spans="1:8">
      <c r="A85" s="69">
        <f ca="1">Overview!$W$8</f>
        <v>44720</v>
      </c>
      <c r="B85" s="65" t="e">
        <f t="shared" si="12"/>
        <v>#VALUE!</v>
      </c>
      <c r="C85" s="65" t="s">
        <v>381</v>
      </c>
      <c r="D85" s="66">
        <f t="shared" si="13"/>
        <v>0</v>
      </c>
      <c r="E85" s="107">
        <f t="shared" si="13"/>
        <v>0</v>
      </c>
      <c r="F85" s="109">
        <f t="shared" si="14"/>
        <v>0</v>
      </c>
      <c r="G85" s="67" t="s">
        <v>12</v>
      </c>
      <c r="H85" s="67">
        <f t="shared" si="15"/>
        <v>0</v>
      </c>
    </row>
    <row r="86" spans="1:8">
      <c r="A86" s="69">
        <f ca="1">Overview!$W$8</f>
        <v>44720</v>
      </c>
      <c r="B86" s="65" t="e">
        <f t="shared" si="12"/>
        <v>#VALUE!</v>
      </c>
      <c r="C86" s="65" t="s">
        <v>381</v>
      </c>
      <c r="D86" s="66">
        <f t="shared" si="13"/>
        <v>0</v>
      </c>
      <c r="E86" s="107">
        <f t="shared" si="13"/>
        <v>0</v>
      </c>
      <c r="F86" s="109">
        <f t="shared" si="14"/>
        <v>0</v>
      </c>
      <c r="G86" s="67" t="s">
        <v>12</v>
      </c>
      <c r="H86" s="67">
        <f t="shared" si="15"/>
        <v>0</v>
      </c>
    </row>
    <row r="87" spans="1:8">
      <c r="A87" s="69">
        <f ca="1">Overview!$W$8</f>
        <v>44720</v>
      </c>
      <c r="B87" s="65" t="e">
        <f t="shared" si="12"/>
        <v>#VALUE!</v>
      </c>
      <c r="C87" s="65" t="s">
        <v>381</v>
      </c>
      <c r="D87" s="66">
        <f t="shared" si="13"/>
        <v>0</v>
      </c>
      <c r="E87" s="107">
        <f t="shared" si="13"/>
        <v>0</v>
      </c>
      <c r="F87" s="109">
        <f t="shared" si="14"/>
        <v>0</v>
      </c>
      <c r="G87" s="67" t="s">
        <v>12</v>
      </c>
      <c r="H87" s="67">
        <f t="shared" si="15"/>
        <v>0</v>
      </c>
    </row>
    <row r="88" spans="1:8">
      <c r="A88" s="69">
        <f ca="1">Overview!$W$8</f>
        <v>44720</v>
      </c>
      <c r="B88" s="65" t="e">
        <f t="shared" si="12"/>
        <v>#VALUE!</v>
      </c>
      <c r="C88" s="65" t="s">
        <v>381</v>
      </c>
      <c r="D88" s="66">
        <f t="shared" si="13"/>
        <v>0</v>
      </c>
      <c r="E88" s="107">
        <f t="shared" si="13"/>
        <v>0</v>
      </c>
      <c r="F88" s="109">
        <f t="shared" si="14"/>
        <v>0</v>
      </c>
      <c r="G88" s="67" t="s">
        <v>12</v>
      </c>
      <c r="H88" s="67">
        <f t="shared" si="15"/>
        <v>0</v>
      </c>
    </row>
    <row r="89" spans="1:8">
      <c r="A89" s="69">
        <f ca="1">Overview!$W$8</f>
        <v>44720</v>
      </c>
      <c r="B89" s="65" t="e">
        <f t="shared" si="12"/>
        <v>#VALUE!</v>
      </c>
      <c r="C89" s="65" t="s">
        <v>381</v>
      </c>
      <c r="D89" s="66">
        <f t="shared" si="13"/>
        <v>0</v>
      </c>
      <c r="E89" s="107">
        <f t="shared" si="13"/>
        <v>0</v>
      </c>
      <c r="F89" s="109">
        <f t="shared" si="14"/>
        <v>0</v>
      </c>
      <c r="G89" s="67" t="s">
        <v>12</v>
      </c>
      <c r="H89" s="67">
        <f t="shared" si="15"/>
        <v>0</v>
      </c>
    </row>
    <row r="90" spans="1:8">
      <c r="A90" s="69">
        <f ca="1">Overview!$W$8</f>
        <v>44720</v>
      </c>
      <c r="B90" s="65" t="e">
        <f t="shared" si="12"/>
        <v>#VALUE!</v>
      </c>
      <c r="C90" s="65" t="s">
        <v>381</v>
      </c>
      <c r="D90" s="66">
        <f t="shared" si="13"/>
        <v>0</v>
      </c>
      <c r="E90" s="107">
        <f t="shared" si="13"/>
        <v>0</v>
      </c>
      <c r="F90" s="109">
        <f t="shared" si="14"/>
        <v>0</v>
      </c>
      <c r="G90" s="67" t="s">
        <v>12</v>
      </c>
      <c r="H90" s="67">
        <f t="shared" si="15"/>
        <v>0</v>
      </c>
    </row>
    <row r="91" spans="1:8">
      <c r="A91" s="69">
        <f ca="1">Overview!$W$8</f>
        <v>44720</v>
      </c>
      <c r="B91" s="65" t="e">
        <f t="shared" si="12"/>
        <v>#VALUE!</v>
      </c>
      <c r="C91" s="65" t="s">
        <v>381</v>
      </c>
      <c r="D91" s="66">
        <f t="shared" si="13"/>
        <v>0</v>
      </c>
      <c r="E91" s="107">
        <f t="shared" si="13"/>
        <v>0</v>
      </c>
      <c r="F91" s="109">
        <f t="shared" si="14"/>
        <v>0</v>
      </c>
      <c r="G91" s="67" t="s">
        <v>12</v>
      </c>
      <c r="H91" s="67">
        <f t="shared" si="15"/>
        <v>0</v>
      </c>
    </row>
    <row r="92" spans="1:8">
      <c r="A92" s="69">
        <f ca="1">Overview!$W$8</f>
        <v>44720</v>
      </c>
      <c r="B92" s="65" t="e">
        <f t="shared" si="12"/>
        <v>#VALUE!</v>
      </c>
      <c r="C92" s="65" t="s">
        <v>381</v>
      </c>
      <c r="D92" s="66">
        <f t="shared" si="13"/>
        <v>0</v>
      </c>
      <c r="E92" s="107">
        <f t="shared" si="13"/>
        <v>0</v>
      </c>
      <c r="F92" s="109">
        <f t="shared" si="14"/>
        <v>0</v>
      </c>
      <c r="G92" s="67" t="s">
        <v>12</v>
      </c>
      <c r="H92" s="67">
        <f t="shared" si="15"/>
        <v>0</v>
      </c>
    </row>
    <row r="93" spans="1:8">
      <c r="A93" s="69">
        <f ca="1">Overview!$W$8</f>
        <v>44720</v>
      </c>
      <c r="B93" s="65" t="e">
        <f t="shared" si="12"/>
        <v>#VALUE!</v>
      </c>
      <c r="C93" s="65" t="s">
        <v>381</v>
      </c>
      <c r="D93" s="66">
        <f t="shared" si="13"/>
        <v>0</v>
      </c>
      <c r="E93" s="107">
        <f t="shared" si="13"/>
        <v>0</v>
      </c>
      <c r="F93" s="109">
        <f t="shared" si="14"/>
        <v>0</v>
      </c>
      <c r="G93" s="67" t="s">
        <v>12</v>
      </c>
      <c r="H93" s="67">
        <f t="shared" si="15"/>
        <v>0</v>
      </c>
    </row>
    <row r="94" spans="1:8">
      <c r="A94" s="69">
        <f ca="1">Overview!$W$8</f>
        <v>44720</v>
      </c>
      <c r="B94" s="65" t="e">
        <f t="shared" si="12"/>
        <v>#VALUE!</v>
      </c>
      <c r="C94" s="65" t="s">
        <v>381</v>
      </c>
      <c r="D94" s="66">
        <f t="shared" si="13"/>
        <v>0</v>
      </c>
      <c r="E94" s="107">
        <f t="shared" si="13"/>
        <v>0</v>
      </c>
      <c r="F94" s="109">
        <f t="shared" si="14"/>
        <v>0</v>
      </c>
      <c r="G94" s="67" t="s">
        <v>12</v>
      </c>
      <c r="H94" s="67">
        <f t="shared" si="15"/>
        <v>0</v>
      </c>
    </row>
    <row r="95" spans="1:8">
      <c r="A95" s="69">
        <f ca="1">Overview!$W$8</f>
        <v>44720</v>
      </c>
      <c r="B95" s="65" t="e">
        <f t="shared" si="12"/>
        <v>#VALUE!</v>
      </c>
      <c r="C95" s="65" t="s">
        <v>381</v>
      </c>
      <c r="D95" s="66">
        <f t="shared" si="13"/>
        <v>0</v>
      </c>
      <c r="E95" s="107">
        <f t="shared" si="13"/>
        <v>0</v>
      </c>
      <c r="F95" s="109">
        <f t="shared" si="14"/>
        <v>0</v>
      </c>
      <c r="G95" s="67" t="s">
        <v>12</v>
      </c>
      <c r="H95" s="67">
        <f t="shared" si="15"/>
        <v>0</v>
      </c>
    </row>
    <row r="96" spans="1:8">
      <c r="A96" s="69">
        <f ca="1">Overview!$W$8</f>
        <v>44720</v>
      </c>
      <c r="B96" s="65" t="e">
        <f t="shared" si="12"/>
        <v>#VALUE!</v>
      </c>
      <c r="C96" s="65" t="s">
        <v>381</v>
      </c>
      <c r="D96" s="66">
        <f t="shared" si="13"/>
        <v>0</v>
      </c>
      <c r="E96" s="107">
        <f t="shared" si="13"/>
        <v>0</v>
      </c>
      <c r="F96" s="109">
        <f t="shared" si="14"/>
        <v>0</v>
      </c>
      <c r="G96" s="67" t="s">
        <v>12</v>
      </c>
      <c r="H96" s="67">
        <f t="shared" si="15"/>
        <v>0</v>
      </c>
    </row>
    <row r="97" spans="1:8">
      <c r="A97" s="69">
        <f ca="1">Overview!$W$8</f>
        <v>44720</v>
      </c>
      <c r="B97" s="65" t="e">
        <f t="shared" si="12"/>
        <v>#VALUE!</v>
      </c>
      <c r="C97" s="65" t="s">
        <v>381</v>
      </c>
      <c r="D97" s="66">
        <f t="shared" si="13"/>
        <v>0</v>
      </c>
      <c r="E97" s="107">
        <f t="shared" si="13"/>
        <v>0</v>
      </c>
      <c r="F97" s="109">
        <f t="shared" si="14"/>
        <v>0</v>
      </c>
      <c r="G97" s="67" t="s">
        <v>12</v>
      </c>
      <c r="H97" s="67">
        <f t="shared" si="15"/>
        <v>0</v>
      </c>
    </row>
    <row r="98" spans="1:8">
      <c r="A98" s="69">
        <f ca="1">Overview!$W$8</f>
        <v>44720</v>
      </c>
      <c r="B98" s="65" t="e">
        <f t="shared" si="12"/>
        <v>#VALUE!</v>
      </c>
      <c r="C98" s="65" t="s">
        <v>381</v>
      </c>
      <c r="D98" s="66">
        <f t="shared" si="13"/>
        <v>0</v>
      </c>
      <c r="E98" s="107">
        <f t="shared" si="13"/>
        <v>0</v>
      </c>
      <c r="F98" s="109">
        <f t="shared" si="14"/>
        <v>0</v>
      </c>
      <c r="G98" s="67" t="s">
        <v>12</v>
      </c>
      <c r="H98" s="67">
        <f t="shared" si="15"/>
        <v>0</v>
      </c>
    </row>
    <row r="99" spans="1:8">
      <c r="A99" s="69">
        <f ca="1">Overview!$W$8</f>
        <v>44720</v>
      </c>
      <c r="B99" s="65" t="e">
        <f t="shared" si="12"/>
        <v>#VALUE!</v>
      </c>
      <c r="C99" s="65" t="s">
        <v>381</v>
      </c>
      <c r="D99" s="66">
        <f t="shared" si="13"/>
        <v>0</v>
      </c>
      <c r="E99" s="107">
        <f t="shared" si="13"/>
        <v>0</v>
      </c>
      <c r="F99" s="109">
        <f t="shared" si="14"/>
        <v>0</v>
      </c>
      <c r="G99" s="67" t="s">
        <v>12</v>
      </c>
      <c r="H99" s="67">
        <f t="shared" si="15"/>
        <v>0</v>
      </c>
    </row>
    <row r="100" spans="1:8">
      <c r="A100" s="69">
        <f ca="1">Overview!$W$8</f>
        <v>44720</v>
      </c>
      <c r="B100" s="65" t="e">
        <f t="shared" si="12"/>
        <v>#VALUE!</v>
      </c>
      <c r="C100" s="65" t="s">
        <v>381</v>
      </c>
      <c r="D100" s="66">
        <f t="shared" si="13"/>
        <v>0</v>
      </c>
      <c r="E100" s="107">
        <f t="shared" si="13"/>
        <v>0</v>
      </c>
      <c r="F100" s="109">
        <f t="shared" si="14"/>
        <v>0</v>
      </c>
      <c r="G100" s="67" t="s">
        <v>12</v>
      </c>
      <c r="H100" s="67">
        <f t="shared" si="15"/>
        <v>0</v>
      </c>
    </row>
    <row r="101" spans="1:8">
      <c r="A101" s="69">
        <f ca="1">Overview!$W$8</f>
        <v>44720</v>
      </c>
      <c r="B101" s="65" t="e">
        <f t="shared" si="12"/>
        <v>#VALUE!</v>
      </c>
      <c r="C101" s="65" t="s">
        <v>381</v>
      </c>
      <c r="D101" s="66">
        <f t="shared" si="13"/>
        <v>0</v>
      </c>
      <c r="E101" s="107">
        <f t="shared" si="13"/>
        <v>0</v>
      </c>
      <c r="F101" s="109">
        <f t="shared" si="14"/>
        <v>0</v>
      </c>
      <c r="G101" s="67" t="s">
        <v>12</v>
      </c>
      <c r="H101" s="67">
        <f t="shared" si="15"/>
        <v>0</v>
      </c>
    </row>
    <row r="102" spans="1:8">
      <c r="A102" s="69">
        <f ca="1">Overview!$W$8</f>
        <v>44720</v>
      </c>
      <c r="B102" s="65" t="e">
        <f t="shared" si="12"/>
        <v>#VALUE!</v>
      </c>
      <c r="C102" s="65" t="s">
        <v>381</v>
      </c>
      <c r="D102" s="66">
        <f t="shared" si="13"/>
        <v>0</v>
      </c>
      <c r="E102" s="107">
        <f t="shared" si="13"/>
        <v>0</v>
      </c>
      <c r="F102" s="109">
        <f t="shared" si="14"/>
        <v>0</v>
      </c>
      <c r="G102" s="67" t="s">
        <v>12</v>
      </c>
      <c r="H102" s="67">
        <f t="shared" si="15"/>
        <v>0</v>
      </c>
    </row>
    <row r="103" spans="1:8">
      <c r="A103" s="69">
        <f ca="1">Overview!$W$8</f>
        <v>44720</v>
      </c>
      <c r="B103" s="65" t="e">
        <f t="shared" si="12"/>
        <v>#VALUE!</v>
      </c>
      <c r="C103" s="65" t="s">
        <v>381</v>
      </c>
      <c r="D103" s="66">
        <f t="shared" si="13"/>
        <v>0</v>
      </c>
      <c r="E103" s="107">
        <f t="shared" si="13"/>
        <v>0</v>
      </c>
      <c r="F103" s="109">
        <f t="shared" si="14"/>
        <v>0</v>
      </c>
      <c r="G103" s="67" t="s">
        <v>12</v>
      </c>
      <c r="H103" s="67">
        <f t="shared" si="15"/>
        <v>0</v>
      </c>
    </row>
    <row r="104" spans="1:8">
      <c r="A104" s="69">
        <f ca="1">Overview!$W$8</f>
        <v>44720</v>
      </c>
      <c r="B104" s="65" t="e">
        <f t="shared" si="12"/>
        <v>#VALUE!</v>
      </c>
      <c r="C104" s="65" t="s">
        <v>381</v>
      </c>
      <c r="D104" s="66">
        <f t="shared" si="13"/>
        <v>0</v>
      </c>
      <c r="E104" s="107">
        <f t="shared" si="13"/>
        <v>0</v>
      </c>
      <c r="F104" s="109">
        <f t="shared" si="14"/>
        <v>0</v>
      </c>
      <c r="G104" s="67" t="s">
        <v>12</v>
      </c>
      <c r="H104" s="67">
        <f t="shared" si="15"/>
        <v>0</v>
      </c>
    </row>
    <row r="105" spans="1:8">
      <c r="A105" s="69">
        <f ca="1">Overview!$W$8</f>
        <v>44720</v>
      </c>
      <c r="B105" s="65" t="e">
        <f t="shared" si="12"/>
        <v>#VALUE!</v>
      </c>
      <c r="C105" s="65" t="s">
        <v>381</v>
      </c>
      <c r="D105" s="66">
        <f t="shared" si="13"/>
        <v>0</v>
      </c>
      <c r="E105" s="107">
        <f t="shared" si="13"/>
        <v>0</v>
      </c>
      <c r="F105" s="109">
        <f t="shared" si="14"/>
        <v>0</v>
      </c>
      <c r="G105" s="67" t="s">
        <v>12</v>
      </c>
      <c r="H105" s="67">
        <f t="shared" si="15"/>
        <v>0</v>
      </c>
    </row>
    <row r="106" spans="1:8">
      <c r="A106" s="69">
        <f ca="1">Overview!$W$8</f>
        <v>44720</v>
      </c>
      <c r="B106" s="65" t="e">
        <f t="shared" si="12"/>
        <v>#VALUE!</v>
      </c>
      <c r="C106" s="65" t="s">
        <v>381</v>
      </c>
      <c r="D106" s="66">
        <f t="shared" si="13"/>
        <v>0</v>
      </c>
      <c r="E106" s="107">
        <f t="shared" si="13"/>
        <v>0</v>
      </c>
      <c r="F106" s="109">
        <f t="shared" si="14"/>
        <v>0</v>
      </c>
      <c r="G106" s="67" t="s">
        <v>12</v>
      </c>
      <c r="H106" s="67">
        <f t="shared" si="15"/>
        <v>0</v>
      </c>
    </row>
    <row r="107" spans="1:8">
      <c r="A107" s="69">
        <f ca="1">Overview!$W$8</f>
        <v>44720</v>
      </c>
      <c r="B107" s="65" t="e">
        <f t="shared" si="12"/>
        <v>#VALUE!</v>
      </c>
      <c r="C107" s="65" t="s">
        <v>381</v>
      </c>
      <c r="D107" s="66">
        <f t="shared" si="13"/>
        <v>0</v>
      </c>
      <c r="E107" s="107">
        <f t="shared" si="13"/>
        <v>0</v>
      </c>
      <c r="F107" s="109">
        <f t="shared" si="14"/>
        <v>0</v>
      </c>
      <c r="G107" s="67" t="s">
        <v>12</v>
      </c>
      <c r="H107" s="67">
        <f t="shared" si="15"/>
        <v>0</v>
      </c>
    </row>
    <row r="108" spans="1:8">
      <c r="A108" s="69">
        <f ca="1">Overview!$W$8</f>
        <v>44720</v>
      </c>
      <c r="B108" s="65" t="e">
        <f t="shared" si="12"/>
        <v>#VALUE!</v>
      </c>
      <c r="C108" s="65" t="s">
        <v>381</v>
      </c>
      <c r="D108" s="66">
        <f t="shared" si="13"/>
        <v>0</v>
      </c>
      <c r="E108" s="107">
        <f t="shared" si="13"/>
        <v>0</v>
      </c>
      <c r="F108" s="109">
        <f t="shared" si="14"/>
        <v>0</v>
      </c>
      <c r="G108" s="67" t="s">
        <v>12</v>
      </c>
      <c r="H108" s="67">
        <f t="shared" si="15"/>
        <v>0</v>
      </c>
    </row>
    <row r="109" spans="1:8">
      <c r="A109" s="69">
        <f ca="1">Overview!$W$8</f>
        <v>44720</v>
      </c>
      <c r="B109" s="65" t="e">
        <f t="shared" si="12"/>
        <v>#VALUE!</v>
      </c>
      <c r="C109" s="65" t="s">
        <v>381</v>
      </c>
      <c r="D109" s="66">
        <f t="shared" si="13"/>
        <v>0</v>
      </c>
      <c r="E109" s="107">
        <f t="shared" si="13"/>
        <v>0</v>
      </c>
      <c r="F109" s="109">
        <f t="shared" si="14"/>
        <v>0</v>
      </c>
      <c r="G109" s="67" t="s">
        <v>12</v>
      </c>
      <c r="H109" s="67">
        <f t="shared" si="15"/>
        <v>0</v>
      </c>
    </row>
    <row r="110" spans="1:8">
      <c r="A110" s="69">
        <f ca="1">Overview!$W$8</f>
        <v>44720</v>
      </c>
      <c r="B110" s="65" t="e">
        <f t="shared" si="12"/>
        <v>#VALUE!</v>
      </c>
      <c r="C110" s="65" t="s">
        <v>381</v>
      </c>
      <c r="D110" s="66">
        <f t="shared" si="13"/>
        <v>0</v>
      </c>
      <c r="E110" s="107">
        <f t="shared" si="13"/>
        <v>0</v>
      </c>
      <c r="F110" s="109">
        <f t="shared" si="14"/>
        <v>0</v>
      </c>
      <c r="G110" s="67" t="s">
        <v>12</v>
      </c>
      <c r="H110" s="67">
        <f t="shared" si="15"/>
        <v>0</v>
      </c>
    </row>
    <row r="111" spans="1:8">
      <c r="A111" s="69">
        <f ca="1">Overview!$W$8</f>
        <v>44720</v>
      </c>
      <c r="B111" s="65" t="e">
        <f t="shared" si="12"/>
        <v>#VALUE!</v>
      </c>
      <c r="C111" s="65" t="s">
        <v>381</v>
      </c>
      <c r="D111" s="66">
        <f t="shared" si="13"/>
        <v>0</v>
      </c>
      <c r="E111" s="107">
        <f t="shared" si="13"/>
        <v>0</v>
      </c>
      <c r="F111" s="109">
        <f t="shared" si="14"/>
        <v>0</v>
      </c>
      <c r="G111" s="67" t="s">
        <v>12</v>
      </c>
      <c r="H111" s="67">
        <f t="shared" si="15"/>
        <v>0</v>
      </c>
    </row>
    <row r="112" spans="1:8">
      <c r="A112" s="69">
        <f ca="1">Overview!$W$8</f>
        <v>44720</v>
      </c>
      <c r="B112" s="65" t="e">
        <f t="shared" si="12"/>
        <v>#VALUE!</v>
      </c>
      <c r="C112" s="65" t="s">
        <v>381</v>
      </c>
      <c r="D112" s="66">
        <f t="shared" si="13"/>
        <v>0</v>
      </c>
      <c r="E112" s="107">
        <f t="shared" si="13"/>
        <v>0</v>
      </c>
      <c r="F112" s="109">
        <f t="shared" si="14"/>
        <v>0</v>
      </c>
      <c r="G112" s="67" t="s">
        <v>12</v>
      </c>
      <c r="H112" s="67">
        <f t="shared" si="15"/>
        <v>0</v>
      </c>
    </row>
    <row r="113" spans="1:8">
      <c r="A113" s="69">
        <f ca="1">Overview!$W$8</f>
        <v>44720</v>
      </c>
      <c r="B113" s="65" t="e">
        <f t="shared" si="12"/>
        <v>#VALUE!</v>
      </c>
      <c r="C113" s="65" t="s">
        <v>381</v>
      </c>
      <c r="D113" s="66">
        <f t="shared" si="13"/>
        <v>0</v>
      </c>
      <c r="E113" s="107">
        <f t="shared" si="13"/>
        <v>0</v>
      </c>
      <c r="F113" s="109">
        <f t="shared" si="14"/>
        <v>0</v>
      </c>
      <c r="G113" s="67" t="s">
        <v>12</v>
      </c>
      <c r="H113" s="67">
        <f t="shared" si="15"/>
        <v>0</v>
      </c>
    </row>
    <row r="114" spans="1:8">
      <c r="A114" s="69">
        <f ca="1">Overview!$W$8</f>
        <v>44720</v>
      </c>
      <c r="B114" s="65" t="e">
        <f t="shared" si="12"/>
        <v>#VALUE!</v>
      </c>
      <c r="C114" s="65" t="s">
        <v>381</v>
      </c>
      <c r="D114" s="66">
        <f t="shared" si="13"/>
        <v>0</v>
      </c>
      <c r="E114" s="107">
        <f t="shared" si="13"/>
        <v>0</v>
      </c>
      <c r="F114" s="109">
        <f t="shared" si="14"/>
        <v>0</v>
      </c>
      <c r="G114" s="67" t="s">
        <v>12</v>
      </c>
      <c r="H114" s="67">
        <f t="shared" si="15"/>
        <v>0</v>
      </c>
    </row>
    <row r="115" spans="1:8">
      <c r="A115" s="69">
        <f ca="1">Overview!$W$8</f>
        <v>44720</v>
      </c>
      <c r="B115" s="65" t="e">
        <f t="shared" si="12"/>
        <v>#VALUE!</v>
      </c>
      <c r="C115" s="65" t="s">
        <v>381</v>
      </c>
      <c r="D115" s="66">
        <f t="shared" si="13"/>
        <v>0</v>
      </c>
      <c r="E115" s="107">
        <f t="shared" si="13"/>
        <v>0</v>
      </c>
      <c r="F115" s="109">
        <f t="shared" si="14"/>
        <v>0</v>
      </c>
      <c r="G115" s="67" t="s">
        <v>12</v>
      </c>
      <c r="H115" s="67">
        <f t="shared" si="15"/>
        <v>0</v>
      </c>
    </row>
    <row r="116" spans="1:8">
      <c r="A116" s="69">
        <f ca="1">Overview!$W$8</f>
        <v>44720</v>
      </c>
      <c r="B116" s="65" t="e">
        <f t="shared" si="12"/>
        <v>#VALUE!</v>
      </c>
      <c r="C116" s="65" t="s">
        <v>381</v>
      </c>
      <c r="D116" s="66">
        <f t="shared" si="13"/>
        <v>0</v>
      </c>
      <c r="E116" s="107">
        <f t="shared" si="13"/>
        <v>0</v>
      </c>
      <c r="F116" s="109">
        <f t="shared" si="14"/>
        <v>0</v>
      </c>
      <c r="G116" s="67" t="s">
        <v>12</v>
      </c>
      <c r="H116" s="67">
        <f t="shared" si="15"/>
        <v>0</v>
      </c>
    </row>
    <row r="117" spans="1:8">
      <c r="A117" s="69">
        <f ca="1">Overview!$W$8</f>
        <v>44720</v>
      </c>
      <c r="B117" s="65" t="e">
        <f t="shared" si="12"/>
        <v>#VALUE!</v>
      </c>
      <c r="C117" s="65" t="s">
        <v>381</v>
      </c>
      <c r="D117" s="66">
        <f t="shared" si="13"/>
        <v>0</v>
      </c>
      <c r="E117" s="107">
        <f t="shared" si="13"/>
        <v>0</v>
      </c>
      <c r="F117" s="109">
        <f t="shared" si="14"/>
        <v>0</v>
      </c>
      <c r="G117" s="67" t="s">
        <v>12</v>
      </c>
      <c r="H117" s="67">
        <f t="shared" si="15"/>
        <v>0</v>
      </c>
    </row>
    <row r="118" spans="1:8">
      <c r="A118" s="69">
        <f ca="1">Overview!$W$8</f>
        <v>44720</v>
      </c>
      <c r="B118" s="65" t="e">
        <f t="shared" si="12"/>
        <v>#VALUE!</v>
      </c>
      <c r="C118" s="65" t="s">
        <v>381</v>
      </c>
      <c r="D118" s="66">
        <f t="shared" si="13"/>
        <v>0</v>
      </c>
      <c r="E118" s="107">
        <f t="shared" si="13"/>
        <v>0</v>
      </c>
      <c r="F118" s="109">
        <f t="shared" si="14"/>
        <v>0</v>
      </c>
      <c r="G118" s="67" t="s">
        <v>12</v>
      </c>
      <c r="H118" s="67">
        <f t="shared" si="15"/>
        <v>0</v>
      </c>
    </row>
    <row r="119" spans="1:8">
      <c r="A119" s="69">
        <f ca="1">Overview!$W$8</f>
        <v>44720</v>
      </c>
      <c r="B119" s="65" t="e">
        <f t="shared" si="12"/>
        <v>#VALUE!</v>
      </c>
      <c r="C119" s="65" t="s">
        <v>381</v>
      </c>
      <c r="D119" s="66">
        <f t="shared" si="13"/>
        <v>0</v>
      </c>
      <c r="E119" s="107">
        <f t="shared" si="13"/>
        <v>0</v>
      </c>
      <c r="F119" s="109">
        <f t="shared" si="14"/>
        <v>0</v>
      </c>
      <c r="G119" s="67" t="s">
        <v>12</v>
      </c>
      <c r="H119" s="67">
        <f t="shared" si="15"/>
        <v>0</v>
      </c>
    </row>
    <row r="120" spans="1:8">
      <c r="A120" s="69">
        <f ca="1">Overview!$W$8</f>
        <v>44720</v>
      </c>
      <c r="B120" s="65" t="e">
        <f t="shared" si="12"/>
        <v>#VALUE!</v>
      </c>
      <c r="C120" s="65" t="s">
        <v>381</v>
      </c>
      <c r="D120" s="66">
        <f t="shared" si="13"/>
        <v>0</v>
      </c>
      <c r="E120" s="107">
        <f t="shared" si="13"/>
        <v>0</v>
      </c>
      <c r="F120" s="109">
        <f t="shared" si="14"/>
        <v>0</v>
      </c>
      <c r="G120" s="67" t="s">
        <v>12</v>
      </c>
      <c r="H120" s="67">
        <f t="shared" si="15"/>
        <v>0</v>
      </c>
    </row>
    <row r="121" spans="1:8">
      <c r="A121" s="69">
        <f ca="1">Overview!$W$8</f>
        <v>44720</v>
      </c>
      <c r="B121" s="65" t="e">
        <f t="shared" si="12"/>
        <v>#VALUE!</v>
      </c>
      <c r="C121" s="65" t="s">
        <v>381</v>
      </c>
      <c r="D121" s="66">
        <f t="shared" si="13"/>
        <v>0</v>
      </c>
      <c r="E121" s="107">
        <f t="shared" si="13"/>
        <v>0</v>
      </c>
      <c r="F121" s="109">
        <f t="shared" si="14"/>
        <v>0</v>
      </c>
      <c r="G121" s="67" t="s">
        <v>12</v>
      </c>
      <c r="H121" s="67">
        <f t="shared" si="15"/>
        <v>0</v>
      </c>
    </row>
    <row r="122" spans="1:8">
      <c r="A122" s="69">
        <f ca="1">Overview!$W$8</f>
        <v>44720</v>
      </c>
      <c r="B122" s="65" t="e">
        <f t="shared" ref="B122:B185" si="16">MID(O122,FIND(" ",O122)+1,8)</f>
        <v>#VALUE!</v>
      </c>
      <c r="C122" s="65" t="s">
        <v>381</v>
      </c>
      <c r="D122" s="66">
        <f t="shared" si="13"/>
        <v>0</v>
      </c>
      <c r="E122" s="107">
        <f t="shared" si="13"/>
        <v>0</v>
      </c>
      <c r="F122" s="109">
        <f t="shared" si="14"/>
        <v>0</v>
      </c>
      <c r="G122" s="67" t="s">
        <v>12</v>
      </c>
      <c r="H122" s="67">
        <f t="shared" si="15"/>
        <v>0</v>
      </c>
    </row>
    <row r="123" spans="1:8">
      <c r="A123" s="69">
        <f ca="1">Overview!$W$8</f>
        <v>44720</v>
      </c>
      <c r="B123" s="65" t="e">
        <f t="shared" si="16"/>
        <v>#VALUE!</v>
      </c>
      <c r="C123" s="65" t="s">
        <v>381</v>
      </c>
      <c r="D123" s="66">
        <f t="shared" ref="D123:E186" si="17">L123</f>
        <v>0</v>
      </c>
      <c r="E123" s="107">
        <f t="shared" si="17"/>
        <v>0</v>
      </c>
      <c r="F123" s="109">
        <f t="shared" ref="F123:F186" si="18">(D123*E123)</f>
        <v>0</v>
      </c>
      <c r="G123" s="67" t="s">
        <v>12</v>
      </c>
      <c r="H123" s="67">
        <f t="shared" ref="H123:H186" si="19">Q123</f>
        <v>0</v>
      </c>
    </row>
    <row r="124" spans="1:8">
      <c r="A124" s="69">
        <f ca="1">Overview!$W$8</f>
        <v>44720</v>
      </c>
      <c r="B124" s="65" t="e">
        <f t="shared" si="16"/>
        <v>#VALUE!</v>
      </c>
      <c r="C124" s="65" t="s">
        <v>381</v>
      </c>
      <c r="D124" s="66">
        <f t="shared" si="17"/>
        <v>0</v>
      </c>
      <c r="E124" s="107">
        <f t="shared" si="17"/>
        <v>0</v>
      </c>
      <c r="F124" s="109">
        <f t="shared" si="18"/>
        <v>0</v>
      </c>
      <c r="G124" s="67" t="s">
        <v>12</v>
      </c>
      <c r="H124" s="67">
        <f t="shared" si="19"/>
        <v>0</v>
      </c>
    </row>
    <row r="125" spans="1:8">
      <c r="A125" s="69">
        <f ca="1">Overview!$W$8</f>
        <v>44720</v>
      </c>
      <c r="B125" s="65" t="e">
        <f t="shared" si="16"/>
        <v>#VALUE!</v>
      </c>
      <c r="C125" s="65" t="s">
        <v>381</v>
      </c>
      <c r="D125" s="66">
        <f t="shared" si="17"/>
        <v>0</v>
      </c>
      <c r="E125" s="107">
        <f t="shared" si="17"/>
        <v>0</v>
      </c>
      <c r="F125" s="109">
        <f t="shared" si="18"/>
        <v>0</v>
      </c>
      <c r="G125" s="67" t="s">
        <v>12</v>
      </c>
      <c r="H125" s="67">
        <f t="shared" si="19"/>
        <v>0</v>
      </c>
    </row>
    <row r="126" spans="1:8">
      <c r="A126" s="69">
        <f ca="1">Overview!$W$8</f>
        <v>44720</v>
      </c>
      <c r="B126" s="65" t="e">
        <f t="shared" si="16"/>
        <v>#VALUE!</v>
      </c>
      <c r="C126" s="65" t="s">
        <v>381</v>
      </c>
      <c r="D126" s="66">
        <f t="shared" si="17"/>
        <v>0</v>
      </c>
      <c r="E126" s="107">
        <f t="shared" si="17"/>
        <v>0</v>
      </c>
      <c r="F126" s="109">
        <f t="shared" si="18"/>
        <v>0</v>
      </c>
      <c r="G126" s="67" t="s">
        <v>12</v>
      </c>
      <c r="H126" s="67">
        <f t="shared" si="19"/>
        <v>0</v>
      </c>
    </row>
    <row r="127" spans="1:8">
      <c r="A127" s="69">
        <f ca="1">Overview!$W$8</f>
        <v>44720</v>
      </c>
      <c r="B127" s="65" t="e">
        <f t="shared" si="16"/>
        <v>#VALUE!</v>
      </c>
      <c r="C127" s="65" t="s">
        <v>381</v>
      </c>
      <c r="D127" s="66">
        <f t="shared" si="17"/>
        <v>0</v>
      </c>
      <c r="E127" s="107">
        <f t="shared" si="17"/>
        <v>0</v>
      </c>
      <c r="F127" s="109">
        <f t="shared" si="18"/>
        <v>0</v>
      </c>
      <c r="G127" s="67" t="s">
        <v>12</v>
      </c>
      <c r="H127" s="67">
        <f t="shared" si="19"/>
        <v>0</v>
      </c>
    </row>
    <row r="128" spans="1:8">
      <c r="A128" s="69">
        <f ca="1">Overview!$W$8</f>
        <v>44720</v>
      </c>
      <c r="B128" s="65" t="e">
        <f t="shared" si="16"/>
        <v>#VALUE!</v>
      </c>
      <c r="C128" s="65" t="s">
        <v>381</v>
      </c>
      <c r="D128" s="66">
        <f t="shared" si="17"/>
        <v>0</v>
      </c>
      <c r="E128" s="107">
        <f t="shared" si="17"/>
        <v>0</v>
      </c>
      <c r="F128" s="109">
        <f t="shared" si="18"/>
        <v>0</v>
      </c>
      <c r="G128" s="67" t="s">
        <v>12</v>
      </c>
      <c r="H128" s="67">
        <f t="shared" si="19"/>
        <v>0</v>
      </c>
    </row>
    <row r="129" spans="1:8">
      <c r="A129" s="69">
        <f ca="1">Overview!$W$8</f>
        <v>44720</v>
      </c>
      <c r="B129" s="65" t="e">
        <f t="shared" si="16"/>
        <v>#VALUE!</v>
      </c>
      <c r="C129" s="65" t="s">
        <v>381</v>
      </c>
      <c r="D129" s="66">
        <f t="shared" si="17"/>
        <v>0</v>
      </c>
      <c r="E129" s="107">
        <f t="shared" si="17"/>
        <v>0</v>
      </c>
      <c r="F129" s="109">
        <f t="shared" si="18"/>
        <v>0</v>
      </c>
      <c r="G129" s="67" t="s">
        <v>12</v>
      </c>
      <c r="H129" s="67">
        <f t="shared" si="19"/>
        <v>0</v>
      </c>
    </row>
    <row r="130" spans="1:8">
      <c r="A130" s="69">
        <f ca="1">Overview!$W$8</f>
        <v>44720</v>
      </c>
      <c r="B130" s="65" t="e">
        <f t="shared" si="16"/>
        <v>#VALUE!</v>
      </c>
      <c r="C130" s="65" t="s">
        <v>381</v>
      </c>
      <c r="D130" s="66">
        <f t="shared" si="17"/>
        <v>0</v>
      </c>
      <c r="E130" s="107">
        <f t="shared" si="17"/>
        <v>0</v>
      </c>
      <c r="F130" s="109">
        <f t="shared" si="18"/>
        <v>0</v>
      </c>
      <c r="G130" s="67" t="s">
        <v>12</v>
      </c>
      <c r="H130" s="67">
        <f t="shared" si="19"/>
        <v>0</v>
      </c>
    </row>
    <row r="131" spans="1:8">
      <c r="A131" s="69">
        <f ca="1">Overview!$W$8</f>
        <v>44720</v>
      </c>
      <c r="B131" s="65" t="e">
        <f t="shared" si="16"/>
        <v>#VALUE!</v>
      </c>
      <c r="C131" s="65" t="s">
        <v>381</v>
      </c>
      <c r="D131" s="66">
        <f t="shared" si="17"/>
        <v>0</v>
      </c>
      <c r="E131" s="107">
        <f t="shared" si="17"/>
        <v>0</v>
      </c>
      <c r="F131" s="109">
        <f t="shared" si="18"/>
        <v>0</v>
      </c>
      <c r="G131" s="67" t="s">
        <v>12</v>
      </c>
      <c r="H131" s="67">
        <f t="shared" si="19"/>
        <v>0</v>
      </c>
    </row>
    <row r="132" spans="1:8">
      <c r="A132" s="69">
        <f ca="1">Overview!$W$8</f>
        <v>44720</v>
      </c>
      <c r="B132" s="65" t="e">
        <f t="shared" si="16"/>
        <v>#VALUE!</v>
      </c>
      <c r="C132" s="65" t="s">
        <v>381</v>
      </c>
      <c r="D132" s="66">
        <f t="shared" si="17"/>
        <v>0</v>
      </c>
      <c r="E132" s="107">
        <f t="shared" si="17"/>
        <v>0</v>
      </c>
      <c r="F132" s="109">
        <f t="shared" si="18"/>
        <v>0</v>
      </c>
      <c r="G132" s="67" t="s">
        <v>12</v>
      </c>
      <c r="H132" s="67">
        <f t="shared" si="19"/>
        <v>0</v>
      </c>
    </row>
    <row r="133" spans="1:8">
      <c r="A133" s="69">
        <f ca="1">Overview!$W$8</f>
        <v>44720</v>
      </c>
      <c r="B133" s="65" t="e">
        <f t="shared" si="16"/>
        <v>#VALUE!</v>
      </c>
      <c r="C133" s="65" t="s">
        <v>381</v>
      </c>
      <c r="D133" s="66">
        <f t="shared" si="17"/>
        <v>0</v>
      </c>
      <c r="E133" s="107">
        <f t="shared" si="17"/>
        <v>0</v>
      </c>
      <c r="F133" s="109">
        <f t="shared" si="18"/>
        <v>0</v>
      </c>
      <c r="G133" s="67" t="s">
        <v>12</v>
      </c>
      <c r="H133" s="67">
        <f t="shared" si="19"/>
        <v>0</v>
      </c>
    </row>
    <row r="134" spans="1:8">
      <c r="A134" s="69">
        <f ca="1">Overview!$W$8</f>
        <v>44720</v>
      </c>
      <c r="B134" s="65" t="e">
        <f t="shared" si="16"/>
        <v>#VALUE!</v>
      </c>
      <c r="C134" s="65" t="s">
        <v>381</v>
      </c>
      <c r="D134" s="66">
        <f t="shared" si="17"/>
        <v>0</v>
      </c>
      <c r="E134" s="107">
        <f t="shared" si="17"/>
        <v>0</v>
      </c>
      <c r="F134" s="109">
        <f t="shared" si="18"/>
        <v>0</v>
      </c>
      <c r="G134" s="67" t="s">
        <v>12</v>
      </c>
      <c r="H134" s="67">
        <f t="shared" si="19"/>
        <v>0</v>
      </c>
    </row>
    <row r="135" spans="1:8">
      <c r="A135" s="69">
        <f ca="1">Overview!$W$8</f>
        <v>44720</v>
      </c>
      <c r="B135" s="65" t="e">
        <f t="shared" si="16"/>
        <v>#VALUE!</v>
      </c>
      <c r="C135" s="65" t="s">
        <v>381</v>
      </c>
      <c r="D135" s="66">
        <f t="shared" si="17"/>
        <v>0</v>
      </c>
      <c r="E135" s="107">
        <f t="shared" si="17"/>
        <v>0</v>
      </c>
      <c r="F135" s="109">
        <f t="shared" si="18"/>
        <v>0</v>
      </c>
      <c r="G135" s="67" t="s">
        <v>12</v>
      </c>
      <c r="H135" s="67">
        <f t="shared" si="19"/>
        <v>0</v>
      </c>
    </row>
    <row r="136" spans="1:8">
      <c r="A136" s="69">
        <f ca="1">Overview!$W$8</f>
        <v>44720</v>
      </c>
      <c r="B136" s="65" t="e">
        <f t="shared" si="16"/>
        <v>#VALUE!</v>
      </c>
      <c r="C136" s="65" t="s">
        <v>381</v>
      </c>
      <c r="D136" s="66">
        <f t="shared" si="17"/>
        <v>0</v>
      </c>
      <c r="E136" s="107">
        <f t="shared" si="17"/>
        <v>0</v>
      </c>
      <c r="F136" s="109">
        <f t="shared" si="18"/>
        <v>0</v>
      </c>
      <c r="G136" s="67" t="s">
        <v>12</v>
      </c>
      <c r="H136" s="67">
        <f t="shared" si="19"/>
        <v>0</v>
      </c>
    </row>
    <row r="137" spans="1:8">
      <c r="A137" s="69">
        <f ca="1">Overview!$W$8</f>
        <v>44720</v>
      </c>
      <c r="B137" s="65" t="e">
        <f t="shared" si="16"/>
        <v>#VALUE!</v>
      </c>
      <c r="C137" s="65" t="s">
        <v>381</v>
      </c>
      <c r="D137" s="66">
        <f t="shared" si="17"/>
        <v>0</v>
      </c>
      <c r="E137" s="107">
        <f t="shared" si="17"/>
        <v>0</v>
      </c>
      <c r="F137" s="109">
        <f t="shared" si="18"/>
        <v>0</v>
      </c>
      <c r="G137" s="67" t="s">
        <v>12</v>
      </c>
      <c r="H137" s="67">
        <f t="shared" si="19"/>
        <v>0</v>
      </c>
    </row>
    <row r="138" spans="1:8">
      <c r="A138" s="69">
        <f ca="1">Overview!$W$8</f>
        <v>44720</v>
      </c>
      <c r="B138" s="65" t="e">
        <f t="shared" si="16"/>
        <v>#VALUE!</v>
      </c>
      <c r="C138" s="65" t="s">
        <v>381</v>
      </c>
      <c r="D138" s="66">
        <f t="shared" si="17"/>
        <v>0</v>
      </c>
      <c r="E138" s="107">
        <f t="shared" si="17"/>
        <v>0</v>
      </c>
      <c r="F138" s="109">
        <f t="shared" si="18"/>
        <v>0</v>
      </c>
      <c r="G138" s="67" t="s">
        <v>12</v>
      </c>
      <c r="H138" s="67">
        <f t="shared" si="19"/>
        <v>0</v>
      </c>
    </row>
    <row r="139" spans="1:8">
      <c r="A139" s="69">
        <f ca="1">Overview!$W$8</f>
        <v>44720</v>
      </c>
      <c r="B139" s="65" t="e">
        <f t="shared" si="16"/>
        <v>#VALUE!</v>
      </c>
      <c r="C139" s="65" t="s">
        <v>381</v>
      </c>
      <c r="D139" s="66">
        <f t="shared" si="17"/>
        <v>0</v>
      </c>
      <c r="E139" s="107">
        <f t="shared" si="17"/>
        <v>0</v>
      </c>
      <c r="F139" s="109">
        <f t="shared" si="18"/>
        <v>0</v>
      </c>
      <c r="G139" s="67" t="s">
        <v>12</v>
      </c>
      <c r="H139" s="67">
        <f t="shared" si="19"/>
        <v>0</v>
      </c>
    </row>
    <row r="140" spans="1:8">
      <c r="A140" s="69">
        <f ca="1">Overview!$W$8</f>
        <v>44720</v>
      </c>
      <c r="B140" s="65" t="e">
        <f t="shared" si="16"/>
        <v>#VALUE!</v>
      </c>
      <c r="C140" s="65" t="s">
        <v>381</v>
      </c>
      <c r="D140" s="66">
        <f t="shared" si="17"/>
        <v>0</v>
      </c>
      <c r="E140" s="107">
        <f t="shared" si="17"/>
        <v>0</v>
      </c>
      <c r="F140" s="109">
        <f t="shared" si="18"/>
        <v>0</v>
      </c>
      <c r="G140" s="67" t="s">
        <v>12</v>
      </c>
      <c r="H140" s="67">
        <f t="shared" si="19"/>
        <v>0</v>
      </c>
    </row>
    <row r="141" spans="1:8">
      <c r="A141" s="69">
        <f ca="1">Overview!$W$8</f>
        <v>44720</v>
      </c>
      <c r="B141" s="65" t="e">
        <f t="shared" si="16"/>
        <v>#VALUE!</v>
      </c>
      <c r="C141" s="65" t="s">
        <v>381</v>
      </c>
      <c r="D141" s="66">
        <f t="shared" si="17"/>
        <v>0</v>
      </c>
      <c r="E141" s="107">
        <f t="shared" si="17"/>
        <v>0</v>
      </c>
      <c r="F141" s="109">
        <f t="shared" si="18"/>
        <v>0</v>
      </c>
      <c r="G141" s="67" t="s">
        <v>12</v>
      </c>
      <c r="H141" s="67">
        <f t="shared" si="19"/>
        <v>0</v>
      </c>
    </row>
    <row r="142" spans="1:8">
      <c r="A142" s="69">
        <f ca="1">Overview!$W$8</f>
        <v>44720</v>
      </c>
      <c r="B142" s="65" t="e">
        <f t="shared" si="16"/>
        <v>#VALUE!</v>
      </c>
      <c r="C142" s="65" t="s">
        <v>381</v>
      </c>
      <c r="D142" s="66">
        <f t="shared" si="17"/>
        <v>0</v>
      </c>
      <c r="E142" s="107">
        <f t="shared" si="17"/>
        <v>0</v>
      </c>
      <c r="F142" s="109">
        <f t="shared" si="18"/>
        <v>0</v>
      </c>
      <c r="G142" s="67" t="s">
        <v>12</v>
      </c>
      <c r="H142" s="67">
        <f t="shared" si="19"/>
        <v>0</v>
      </c>
    </row>
    <row r="143" spans="1:8">
      <c r="A143" s="69">
        <f ca="1">Overview!$W$8</f>
        <v>44720</v>
      </c>
      <c r="B143" s="65" t="e">
        <f t="shared" si="16"/>
        <v>#VALUE!</v>
      </c>
      <c r="C143" s="65" t="s">
        <v>381</v>
      </c>
      <c r="D143" s="66">
        <f t="shared" si="17"/>
        <v>0</v>
      </c>
      <c r="E143" s="107">
        <f t="shared" si="17"/>
        <v>0</v>
      </c>
      <c r="F143" s="109">
        <f t="shared" si="18"/>
        <v>0</v>
      </c>
      <c r="G143" s="67" t="s">
        <v>12</v>
      </c>
      <c r="H143" s="67">
        <f t="shared" si="19"/>
        <v>0</v>
      </c>
    </row>
    <row r="144" spans="1:8">
      <c r="A144" s="69">
        <f ca="1">Overview!$W$8</f>
        <v>44720</v>
      </c>
      <c r="B144" s="65" t="e">
        <f t="shared" si="16"/>
        <v>#VALUE!</v>
      </c>
      <c r="C144" s="65" t="s">
        <v>381</v>
      </c>
      <c r="D144" s="66">
        <f t="shared" si="17"/>
        <v>0</v>
      </c>
      <c r="E144" s="107">
        <f t="shared" si="17"/>
        <v>0</v>
      </c>
      <c r="F144" s="109">
        <f t="shared" si="18"/>
        <v>0</v>
      </c>
      <c r="G144" s="67" t="s">
        <v>12</v>
      </c>
      <c r="H144" s="67">
        <f t="shared" si="19"/>
        <v>0</v>
      </c>
    </row>
    <row r="145" spans="1:8">
      <c r="A145" s="69">
        <f ca="1">Overview!$W$8</f>
        <v>44720</v>
      </c>
      <c r="B145" s="65" t="e">
        <f t="shared" si="16"/>
        <v>#VALUE!</v>
      </c>
      <c r="C145" s="65" t="s">
        <v>381</v>
      </c>
      <c r="D145" s="66">
        <f t="shared" si="17"/>
        <v>0</v>
      </c>
      <c r="E145" s="107">
        <f t="shared" si="17"/>
        <v>0</v>
      </c>
      <c r="F145" s="109">
        <f t="shared" si="18"/>
        <v>0</v>
      </c>
      <c r="G145" s="67" t="s">
        <v>12</v>
      </c>
      <c r="H145" s="67">
        <f t="shared" si="19"/>
        <v>0</v>
      </c>
    </row>
    <row r="146" spans="1:8">
      <c r="A146" s="69">
        <f ca="1">Overview!$W$8</f>
        <v>44720</v>
      </c>
      <c r="B146" s="65" t="e">
        <f t="shared" si="16"/>
        <v>#VALUE!</v>
      </c>
      <c r="C146" s="65" t="s">
        <v>381</v>
      </c>
      <c r="D146" s="66">
        <f t="shared" si="17"/>
        <v>0</v>
      </c>
      <c r="E146" s="107">
        <f t="shared" si="17"/>
        <v>0</v>
      </c>
      <c r="F146" s="109">
        <f t="shared" si="18"/>
        <v>0</v>
      </c>
      <c r="G146" s="67" t="s">
        <v>12</v>
      </c>
      <c r="H146" s="67">
        <f t="shared" si="19"/>
        <v>0</v>
      </c>
    </row>
    <row r="147" spans="1:8">
      <c r="A147" s="69">
        <f ca="1">Overview!$W$8</f>
        <v>44720</v>
      </c>
      <c r="B147" s="65" t="e">
        <f t="shared" si="16"/>
        <v>#VALUE!</v>
      </c>
      <c r="C147" s="65" t="s">
        <v>381</v>
      </c>
      <c r="D147" s="66">
        <f t="shared" si="17"/>
        <v>0</v>
      </c>
      <c r="E147" s="107">
        <f t="shared" si="17"/>
        <v>0</v>
      </c>
      <c r="F147" s="109">
        <f t="shared" si="18"/>
        <v>0</v>
      </c>
      <c r="G147" s="67" t="s">
        <v>12</v>
      </c>
      <c r="H147" s="67">
        <f t="shared" si="19"/>
        <v>0</v>
      </c>
    </row>
    <row r="148" spans="1:8">
      <c r="A148" s="69">
        <f ca="1">Overview!$W$8</f>
        <v>44720</v>
      </c>
      <c r="B148" s="65" t="e">
        <f t="shared" si="16"/>
        <v>#VALUE!</v>
      </c>
      <c r="C148" s="65" t="s">
        <v>381</v>
      </c>
      <c r="D148" s="66">
        <f t="shared" si="17"/>
        <v>0</v>
      </c>
      <c r="E148" s="107">
        <f t="shared" si="17"/>
        <v>0</v>
      </c>
      <c r="F148" s="109">
        <f t="shared" si="18"/>
        <v>0</v>
      </c>
      <c r="G148" s="67" t="s">
        <v>12</v>
      </c>
      <c r="H148" s="67">
        <f t="shared" si="19"/>
        <v>0</v>
      </c>
    </row>
    <row r="149" spans="1:8">
      <c r="A149" s="69">
        <f ca="1">Overview!$W$8</f>
        <v>44720</v>
      </c>
      <c r="B149" s="65" t="e">
        <f t="shared" si="16"/>
        <v>#VALUE!</v>
      </c>
      <c r="C149" s="65" t="s">
        <v>381</v>
      </c>
      <c r="D149" s="66">
        <f t="shared" si="17"/>
        <v>0</v>
      </c>
      <c r="E149" s="107">
        <f t="shared" si="17"/>
        <v>0</v>
      </c>
      <c r="F149" s="109">
        <f t="shared" si="18"/>
        <v>0</v>
      </c>
      <c r="G149" s="67" t="s">
        <v>12</v>
      </c>
      <c r="H149" s="67">
        <f t="shared" si="19"/>
        <v>0</v>
      </c>
    </row>
    <row r="150" spans="1:8">
      <c r="A150" s="69">
        <f ca="1">Overview!$W$8</f>
        <v>44720</v>
      </c>
      <c r="B150" s="65" t="e">
        <f t="shared" si="16"/>
        <v>#VALUE!</v>
      </c>
      <c r="C150" s="65" t="s">
        <v>381</v>
      </c>
      <c r="D150" s="66">
        <f t="shared" si="17"/>
        <v>0</v>
      </c>
      <c r="E150" s="107">
        <f t="shared" si="17"/>
        <v>0</v>
      </c>
      <c r="F150" s="109">
        <f t="shared" si="18"/>
        <v>0</v>
      </c>
      <c r="G150" s="67" t="s">
        <v>12</v>
      </c>
      <c r="H150" s="67">
        <f t="shared" si="19"/>
        <v>0</v>
      </c>
    </row>
    <row r="151" spans="1:8">
      <c r="A151" s="69">
        <f ca="1">Overview!$W$8</f>
        <v>44720</v>
      </c>
      <c r="B151" s="65" t="e">
        <f t="shared" si="16"/>
        <v>#VALUE!</v>
      </c>
      <c r="C151" s="65" t="s">
        <v>381</v>
      </c>
      <c r="D151" s="66">
        <f t="shared" si="17"/>
        <v>0</v>
      </c>
      <c r="E151" s="107">
        <f t="shared" si="17"/>
        <v>0</v>
      </c>
      <c r="F151" s="109">
        <f t="shared" si="18"/>
        <v>0</v>
      </c>
      <c r="G151" s="67" t="s">
        <v>12</v>
      </c>
      <c r="H151" s="67">
        <f t="shared" si="19"/>
        <v>0</v>
      </c>
    </row>
    <row r="152" spans="1:8">
      <c r="A152" s="69">
        <f ca="1">Overview!$W$8</f>
        <v>44720</v>
      </c>
      <c r="B152" s="65" t="e">
        <f t="shared" si="16"/>
        <v>#VALUE!</v>
      </c>
      <c r="C152" s="65" t="s">
        <v>381</v>
      </c>
      <c r="D152" s="66">
        <f t="shared" si="17"/>
        <v>0</v>
      </c>
      <c r="E152" s="107">
        <f t="shared" si="17"/>
        <v>0</v>
      </c>
      <c r="F152" s="109">
        <f t="shared" si="18"/>
        <v>0</v>
      </c>
      <c r="G152" s="67" t="s">
        <v>12</v>
      </c>
      <c r="H152" s="67">
        <f t="shared" si="19"/>
        <v>0</v>
      </c>
    </row>
    <row r="153" spans="1:8">
      <c r="A153" s="69">
        <f ca="1">Overview!$W$8</f>
        <v>44720</v>
      </c>
      <c r="B153" s="65" t="e">
        <f t="shared" si="16"/>
        <v>#VALUE!</v>
      </c>
      <c r="C153" s="65" t="s">
        <v>381</v>
      </c>
      <c r="D153" s="66">
        <f t="shared" si="17"/>
        <v>0</v>
      </c>
      <c r="E153" s="107">
        <f t="shared" si="17"/>
        <v>0</v>
      </c>
      <c r="F153" s="109">
        <f t="shared" si="18"/>
        <v>0</v>
      </c>
      <c r="G153" s="67" t="s">
        <v>12</v>
      </c>
      <c r="H153" s="67">
        <f t="shared" si="19"/>
        <v>0</v>
      </c>
    </row>
    <row r="154" spans="1:8">
      <c r="A154" s="69">
        <f ca="1">Overview!$W$8</f>
        <v>44720</v>
      </c>
      <c r="B154" s="65" t="e">
        <f t="shared" si="16"/>
        <v>#VALUE!</v>
      </c>
      <c r="C154" s="65" t="s">
        <v>381</v>
      </c>
      <c r="D154" s="66">
        <f t="shared" si="17"/>
        <v>0</v>
      </c>
      <c r="E154" s="107">
        <f t="shared" si="17"/>
        <v>0</v>
      </c>
      <c r="F154" s="109">
        <f t="shared" si="18"/>
        <v>0</v>
      </c>
      <c r="G154" s="67" t="s">
        <v>12</v>
      </c>
      <c r="H154" s="67">
        <f t="shared" si="19"/>
        <v>0</v>
      </c>
    </row>
    <row r="155" spans="1:8">
      <c r="A155" s="69">
        <f ca="1">Overview!$W$8</f>
        <v>44720</v>
      </c>
      <c r="B155" s="65" t="e">
        <f t="shared" si="16"/>
        <v>#VALUE!</v>
      </c>
      <c r="C155" s="65" t="s">
        <v>381</v>
      </c>
      <c r="D155" s="66">
        <f t="shared" si="17"/>
        <v>0</v>
      </c>
      <c r="E155" s="107">
        <f t="shared" si="17"/>
        <v>0</v>
      </c>
      <c r="F155" s="109">
        <f t="shared" si="18"/>
        <v>0</v>
      </c>
      <c r="G155" s="67" t="s">
        <v>12</v>
      </c>
      <c r="H155" s="67">
        <f t="shared" si="19"/>
        <v>0</v>
      </c>
    </row>
    <row r="156" spans="1:8">
      <c r="A156" s="69">
        <f ca="1">Overview!$W$8</f>
        <v>44720</v>
      </c>
      <c r="B156" s="65" t="e">
        <f t="shared" si="16"/>
        <v>#VALUE!</v>
      </c>
      <c r="C156" s="65" t="s">
        <v>381</v>
      </c>
      <c r="D156" s="66">
        <f t="shared" si="17"/>
        <v>0</v>
      </c>
      <c r="E156" s="107">
        <f t="shared" si="17"/>
        <v>0</v>
      </c>
      <c r="F156" s="109">
        <f t="shared" si="18"/>
        <v>0</v>
      </c>
      <c r="G156" s="67" t="s">
        <v>12</v>
      </c>
      <c r="H156" s="67">
        <f t="shared" si="19"/>
        <v>0</v>
      </c>
    </row>
    <row r="157" spans="1:8">
      <c r="A157" s="69">
        <f ca="1">Overview!$W$8</f>
        <v>44720</v>
      </c>
      <c r="B157" s="65" t="e">
        <f t="shared" si="16"/>
        <v>#VALUE!</v>
      </c>
      <c r="C157" s="65" t="s">
        <v>381</v>
      </c>
      <c r="D157" s="66">
        <f t="shared" si="17"/>
        <v>0</v>
      </c>
      <c r="E157" s="107">
        <f t="shared" si="17"/>
        <v>0</v>
      </c>
      <c r="F157" s="109">
        <f t="shared" si="18"/>
        <v>0</v>
      </c>
      <c r="G157" s="67" t="s">
        <v>12</v>
      </c>
      <c r="H157" s="67">
        <f t="shared" si="19"/>
        <v>0</v>
      </c>
    </row>
    <row r="158" spans="1:8">
      <c r="A158" s="69">
        <f ca="1">Overview!$W$8</f>
        <v>44720</v>
      </c>
      <c r="B158" s="65" t="e">
        <f t="shared" si="16"/>
        <v>#VALUE!</v>
      </c>
      <c r="C158" s="65" t="s">
        <v>381</v>
      </c>
      <c r="D158" s="66">
        <f t="shared" si="17"/>
        <v>0</v>
      </c>
      <c r="E158" s="107">
        <f t="shared" si="17"/>
        <v>0</v>
      </c>
      <c r="F158" s="109">
        <f t="shared" si="18"/>
        <v>0</v>
      </c>
      <c r="G158" s="67" t="s">
        <v>12</v>
      </c>
      <c r="H158" s="67">
        <f t="shared" si="19"/>
        <v>0</v>
      </c>
    </row>
    <row r="159" spans="1:8">
      <c r="A159" s="69">
        <f ca="1">Overview!$W$8</f>
        <v>44720</v>
      </c>
      <c r="B159" s="65" t="e">
        <f t="shared" si="16"/>
        <v>#VALUE!</v>
      </c>
      <c r="C159" s="65" t="s">
        <v>381</v>
      </c>
      <c r="D159" s="66">
        <f t="shared" si="17"/>
        <v>0</v>
      </c>
      <c r="E159" s="107">
        <f t="shared" si="17"/>
        <v>0</v>
      </c>
      <c r="F159" s="109">
        <f t="shared" si="18"/>
        <v>0</v>
      </c>
      <c r="G159" s="67" t="s">
        <v>12</v>
      </c>
      <c r="H159" s="67">
        <f t="shared" si="19"/>
        <v>0</v>
      </c>
    </row>
    <row r="160" spans="1:8">
      <c r="A160" s="69">
        <f ca="1">Overview!$W$8</f>
        <v>44720</v>
      </c>
      <c r="B160" s="65" t="e">
        <f t="shared" si="16"/>
        <v>#VALUE!</v>
      </c>
      <c r="C160" s="65" t="s">
        <v>381</v>
      </c>
      <c r="D160" s="66">
        <f t="shared" si="17"/>
        <v>0</v>
      </c>
      <c r="E160" s="107">
        <f t="shared" si="17"/>
        <v>0</v>
      </c>
      <c r="F160" s="109">
        <f t="shared" si="18"/>
        <v>0</v>
      </c>
      <c r="G160" s="67" t="s">
        <v>12</v>
      </c>
      <c r="H160" s="67">
        <f t="shared" si="19"/>
        <v>0</v>
      </c>
    </row>
    <row r="161" spans="1:8">
      <c r="A161" s="69">
        <f ca="1">Overview!$W$8</f>
        <v>44720</v>
      </c>
      <c r="B161" s="65" t="e">
        <f t="shared" si="16"/>
        <v>#VALUE!</v>
      </c>
      <c r="C161" s="65" t="s">
        <v>381</v>
      </c>
      <c r="D161" s="66">
        <f t="shared" si="17"/>
        <v>0</v>
      </c>
      <c r="E161" s="107">
        <f t="shared" si="17"/>
        <v>0</v>
      </c>
      <c r="F161" s="109">
        <f t="shared" si="18"/>
        <v>0</v>
      </c>
      <c r="G161" s="67" t="s">
        <v>12</v>
      </c>
      <c r="H161" s="67">
        <f t="shared" si="19"/>
        <v>0</v>
      </c>
    </row>
    <row r="162" spans="1:8">
      <c r="A162" s="69">
        <f ca="1">Overview!$W$8</f>
        <v>44720</v>
      </c>
      <c r="B162" s="65" t="e">
        <f t="shared" si="16"/>
        <v>#VALUE!</v>
      </c>
      <c r="C162" s="65" t="s">
        <v>381</v>
      </c>
      <c r="D162" s="66">
        <f t="shared" si="17"/>
        <v>0</v>
      </c>
      <c r="E162" s="107">
        <f t="shared" si="17"/>
        <v>0</v>
      </c>
      <c r="F162" s="109">
        <f t="shared" si="18"/>
        <v>0</v>
      </c>
      <c r="G162" s="67" t="s">
        <v>12</v>
      </c>
      <c r="H162" s="67">
        <f t="shared" si="19"/>
        <v>0</v>
      </c>
    </row>
    <row r="163" spans="1:8">
      <c r="A163" s="69">
        <f ca="1">Overview!$W$8</f>
        <v>44720</v>
      </c>
      <c r="B163" s="65" t="e">
        <f t="shared" si="16"/>
        <v>#VALUE!</v>
      </c>
      <c r="C163" s="65" t="s">
        <v>381</v>
      </c>
      <c r="D163" s="66">
        <f t="shared" si="17"/>
        <v>0</v>
      </c>
      <c r="E163" s="107">
        <f t="shared" si="17"/>
        <v>0</v>
      </c>
      <c r="F163" s="109">
        <f t="shared" si="18"/>
        <v>0</v>
      </c>
      <c r="G163" s="67" t="s">
        <v>12</v>
      </c>
      <c r="H163" s="67">
        <f t="shared" si="19"/>
        <v>0</v>
      </c>
    </row>
    <row r="164" spans="1:8">
      <c r="A164" s="69">
        <f ca="1">Overview!$W$8</f>
        <v>44720</v>
      </c>
      <c r="B164" s="65" t="e">
        <f t="shared" si="16"/>
        <v>#VALUE!</v>
      </c>
      <c r="C164" s="65" t="s">
        <v>381</v>
      </c>
      <c r="D164" s="66">
        <f t="shared" si="17"/>
        <v>0</v>
      </c>
      <c r="E164" s="107">
        <f t="shared" si="17"/>
        <v>0</v>
      </c>
      <c r="F164" s="109">
        <f t="shared" si="18"/>
        <v>0</v>
      </c>
      <c r="G164" s="67" t="s">
        <v>12</v>
      </c>
      <c r="H164" s="67">
        <f t="shared" si="19"/>
        <v>0</v>
      </c>
    </row>
    <row r="165" spans="1:8">
      <c r="A165" s="69">
        <f ca="1">Overview!$W$8</f>
        <v>44720</v>
      </c>
      <c r="B165" s="65" t="e">
        <f t="shared" si="16"/>
        <v>#VALUE!</v>
      </c>
      <c r="C165" s="65" t="s">
        <v>381</v>
      </c>
      <c r="D165" s="66">
        <f t="shared" si="17"/>
        <v>0</v>
      </c>
      <c r="E165" s="107">
        <f t="shared" si="17"/>
        <v>0</v>
      </c>
      <c r="F165" s="109">
        <f t="shared" si="18"/>
        <v>0</v>
      </c>
      <c r="G165" s="67" t="s">
        <v>12</v>
      </c>
      <c r="H165" s="67">
        <f t="shared" si="19"/>
        <v>0</v>
      </c>
    </row>
    <row r="166" spans="1:8">
      <c r="A166" s="69">
        <f ca="1">Overview!$W$8</f>
        <v>44720</v>
      </c>
      <c r="B166" s="65" t="e">
        <f t="shared" si="16"/>
        <v>#VALUE!</v>
      </c>
      <c r="C166" s="65" t="s">
        <v>381</v>
      </c>
      <c r="D166" s="66">
        <f t="shared" si="17"/>
        <v>0</v>
      </c>
      <c r="E166" s="107">
        <f t="shared" si="17"/>
        <v>0</v>
      </c>
      <c r="F166" s="109">
        <f t="shared" si="18"/>
        <v>0</v>
      </c>
      <c r="G166" s="67" t="s">
        <v>12</v>
      </c>
      <c r="H166" s="67">
        <f t="shared" si="19"/>
        <v>0</v>
      </c>
    </row>
    <row r="167" spans="1:8">
      <c r="A167" s="69">
        <f ca="1">Overview!$W$8</f>
        <v>44720</v>
      </c>
      <c r="B167" s="65" t="e">
        <f t="shared" si="16"/>
        <v>#VALUE!</v>
      </c>
      <c r="C167" s="65" t="s">
        <v>381</v>
      </c>
      <c r="D167" s="66">
        <f t="shared" si="17"/>
        <v>0</v>
      </c>
      <c r="E167" s="107">
        <f t="shared" si="17"/>
        <v>0</v>
      </c>
      <c r="F167" s="109">
        <f t="shared" si="18"/>
        <v>0</v>
      </c>
      <c r="G167" s="67" t="s">
        <v>12</v>
      </c>
      <c r="H167" s="67">
        <f t="shared" si="19"/>
        <v>0</v>
      </c>
    </row>
    <row r="168" spans="1:8">
      <c r="A168" s="69">
        <f ca="1">Overview!$W$8</f>
        <v>44720</v>
      </c>
      <c r="B168" s="65" t="e">
        <f>MID(O168,FIND(" ",O168)+1,8)</f>
        <v>#VALUE!</v>
      </c>
      <c r="C168" s="65" t="s">
        <v>381</v>
      </c>
      <c r="D168" s="66">
        <f t="shared" si="17"/>
        <v>0</v>
      </c>
      <c r="E168" s="107">
        <f t="shared" si="17"/>
        <v>0</v>
      </c>
      <c r="F168" s="109">
        <f t="shared" si="18"/>
        <v>0</v>
      </c>
      <c r="G168" s="67" t="s">
        <v>12</v>
      </c>
      <c r="H168" s="67">
        <f t="shared" si="19"/>
        <v>0</v>
      </c>
    </row>
    <row r="169" spans="1:8">
      <c r="A169" s="69">
        <f ca="1">Overview!$W$8</f>
        <v>44720</v>
      </c>
      <c r="B169" s="65" t="e">
        <f t="shared" si="16"/>
        <v>#VALUE!</v>
      </c>
      <c r="C169" s="65" t="s">
        <v>381</v>
      </c>
      <c r="D169" s="66">
        <f t="shared" si="17"/>
        <v>0</v>
      </c>
      <c r="E169" s="107">
        <f t="shared" si="17"/>
        <v>0</v>
      </c>
      <c r="F169" s="109">
        <f t="shared" si="18"/>
        <v>0</v>
      </c>
      <c r="G169" s="67" t="s">
        <v>12</v>
      </c>
      <c r="H169" s="67">
        <f t="shared" si="19"/>
        <v>0</v>
      </c>
    </row>
    <row r="170" spans="1:8">
      <c r="A170" s="69">
        <f ca="1">Overview!$W$8</f>
        <v>44720</v>
      </c>
      <c r="B170" s="65" t="e">
        <f t="shared" si="16"/>
        <v>#VALUE!</v>
      </c>
      <c r="C170" s="65" t="s">
        <v>381</v>
      </c>
      <c r="D170" s="66">
        <f t="shared" si="17"/>
        <v>0</v>
      </c>
      <c r="E170" s="107">
        <f t="shared" si="17"/>
        <v>0</v>
      </c>
      <c r="F170" s="109">
        <f t="shared" si="18"/>
        <v>0</v>
      </c>
      <c r="G170" s="67" t="s">
        <v>12</v>
      </c>
      <c r="H170" s="67">
        <f t="shared" si="19"/>
        <v>0</v>
      </c>
    </row>
    <row r="171" spans="1:8">
      <c r="A171" s="69">
        <f ca="1">Overview!$W$8</f>
        <v>44720</v>
      </c>
      <c r="B171" s="65" t="e">
        <f t="shared" si="16"/>
        <v>#VALUE!</v>
      </c>
      <c r="C171" s="65" t="s">
        <v>381</v>
      </c>
      <c r="D171" s="66">
        <f t="shared" si="17"/>
        <v>0</v>
      </c>
      <c r="E171" s="107">
        <f t="shared" si="17"/>
        <v>0</v>
      </c>
      <c r="F171" s="109">
        <f t="shared" si="18"/>
        <v>0</v>
      </c>
      <c r="G171" s="67" t="s">
        <v>12</v>
      </c>
      <c r="H171" s="67">
        <f t="shared" si="19"/>
        <v>0</v>
      </c>
    </row>
    <row r="172" spans="1:8">
      <c r="A172" s="69">
        <f ca="1">Overview!$W$8</f>
        <v>44720</v>
      </c>
      <c r="B172" s="65" t="e">
        <f t="shared" si="16"/>
        <v>#VALUE!</v>
      </c>
      <c r="C172" s="65" t="s">
        <v>381</v>
      </c>
      <c r="D172" s="66">
        <f t="shared" si="17"/>
        <v>0</v>
      </c>
      <c r="E172" s="107">
        <f t="shared" si="17"/>
        <v>0</v>
      </c>
      <c r="F172" s="109">
        <f t="shared" si="18"/>
        <v>0</v>
      </c>
      <c r="G172" s="67" t="s">
        <v>12</v>
      </c>
      <c r="H172" s="67">
        <f t="shared" si="19"/>
        <v>0</v>
      </c>
    </row>
    <row r="173" spans="1:8">
      <c r="A173" s="69">
        <f ca="1">Overview!$W$8</f>
        <v>44720</v>
      </c>
      <c r="B173" s="65" t="e">
        <f t="shared" si="16"/>
        <v>#VALUE!</v>
      </c>
      <c r="C173" s="65" t="s">
        <v>381</v>
      </c>
      <c r="D173" s="66">
        <f t="shared" si="17"/>
        <v>0</v>
      </c>
      <c r="E173" s="107">
        <f t="shared" si="17"/>
        <v>0</v>
      </c>
      <c r="F173" s="109">
        <f t="shared" si="18"/>
        <v>0</v>
      </c>
      <c r="G173" s="67" t="s">
        <v>12</v>
      </c>
      <c r="H173" s="67">
        <f t="shared" si="19"/>
        <v>0</v>
      </c>
    </row>
    <row r="174" spans="1:8">
      <c r="A174" s="69">
        <f ca="1">Overview!$W$8</f>
        <v>44720</v>
      </c>
      <c r="B174" s="65" t="e">
        <f t="shared" si="16"/>
        <v>#VALUE!</v>
      </c>
      <c r="C174" s="65" t="s">
        <v>381</v>
      </c>
      <c r="D174" s="66">
        <f t="shared" si="17"/>
        <v>0</v>
      </c>
      <c r="E174" s="107">
        <f t="shared" si="17"/>
        <v>0</v>
      </c>
      <c r="F174" s="109">
        <f t="shared" si="18"/>
        <v>0</v>
      </c>
      <c r="G174" s="67" t="s">
        <v>12</v>
      </c>
      <c r="H174" s="67">
        <f t="shared" si="19"/>
        <v>0</v>
      </c>
    </row>
    <row r="175" spans="1:8">
      <c r="A175" s="69">
        <f ca="1">Overview!$W$8</f>
        <v>44720</v>
      </c>
      <c r="B175" s="65" t="e">
        <f t="shared" si="16"/>
        <v>#VALUE!</v>
      </c>
      <c r="C175" s="65" t="s">
        <v>381</v>
      </c>
      <c r="D175" s="66">
        <f t="shared" si="17"/>
        <v>0</v>
      </c>
      <c r="E175" s="107">
        <f t="shared" si="17"/>
        <v>0</v>
      </c>
      <c r="F175" s="109">
        <f t="shared" si="18"/>
        <v>0</v>
      </c>
      <c r="G175" s="67" t="s">
        <v>12</v>
      </c>
      <c r="H175" s="67">
        <f t="shared" si="19"/>
        <v>0</v>
      </c>
    </row>
    <row r="176" spans="1:8">
      <c r="A176" s="69">
        <f ca="1">Overview!$W$8</f>
        <v>44720</v>
      </c>
      <c r="B176" s="65" t="e">
        <f t="shared" si="16"/>
        <v>#VALUE!</v>
      </c>
      <c r="C176" s="65" t="s">
        <v>381</v>
      </c>
      <c r="D176" s="66">
        <f t="shared" si="17"/>
        <v>0</v>
      </c>
      <c r="E176" s="107">
        <f t="shared" si="17"/>
        <v>0</v>
      </c>
      <c r="F176" s="109">
        <f t="shared" si="18"/>
        <v>0</v>
      </c>
      <c r="G176" s="67" t="s">
        <v>12</v>
      </c>
      <c r="H176" s="67">
        <f t="shared" si="19"/>
        <v>0</v>
      </c>
    </row>
    <row r="177" spans="1:8">
      <c r="A177" s="69">
        <f ca="1">Overview!$W$8</f>
        <v>44720</v>
      </c>
      <c r="B177" s="65" t="e">
        <f t="shared" si="16"/>
        <v>#VALUE!</v>
      </c>
      <c r="C177" s="65" t="s">
        <v>381</v>
      </c>
      <c r="D177" s="66">
        <f t="shared" si="17"/>
        <v>0</v>
      </c>
      <c r="E177" s="107">
        <f t="shared" si="17"/>
        <v>0</v>
      </c>
      <c r="F177" s="109">
        <f t="shared" si="18"/>
        <v>0</v>
      </c>
      <c r="G177" s="67" t="s">
        <v>12</v>
      </c>
      <c r="H177" s="67">
        <f t="shared" si="19"/>
        <v>0</v>
      </c>
    </row>
    <row r="178" spans="1:8">
      <c r="A178" s="69">
        <f ca="1">Overview!$W$8</f>
        <v>44720</v>
      </c>
      <c r="B178" s="65" t="e">
        <f t="shared" si="16"/>
        <v>#VALUE!</v>
      </c>
      <c r="C178" s="65" t="s">
        <v>381</v>
      </c>
      <c r="D178" s="66">
        <f t="shared" si="17"/>
        <v>0</v>
      </c>
      <c r="E178" s="107">
        <f t="shared" si="17"/>
        <v>0</v>
      </c>
      <c r="F178" s="109">
        <f t="shared" si="18"/>
        <v>0</v>
      </c>
      <c r="G178" s="67" t="s">
        <v>12</v>
      </c>
      <c r="H178" s="67">
        <f t="shared" si="19"/>
        <v>0</v>
      </c>
    </row>
    <row r="179" spans="1:8">
      <c r="A179" s="69">
        <f ca="1">Overview!$W$8</f>
        <v>44720</v>
      </c>
      <c r="B179" s="65" t="e">
        <f t="shared" si="16"/>
        <v>#VALUE!</v>
      </c>
      <c r="C179" s="65" t="s">
        <v>381</v>
      </c>
      <c r="D179" s="66">
        <f t="shared" si="17"/>
        <v>0</v>
      </c>
      <c r="E179" s="107">
        <f t="shared" si="17"/>
        <v>0</v>
      </c>
      <c r="F179" s="109">
        <f t="shared" si="18"/>
        <v>0</v>
      </c>
      <c r="G179" s="67" t="s">
        <v>12</v>
      </c>
      <c r="H179" s="67">
        <f t="shared" si="19"/>
        <v>0</v>
      </c>
    </row>
    <row r="180" spans="1:8">
      <c r="A180" s="69">
        <f ca="1">Overview!$W$8</f>
        <v>44720</v>
      </c>
      <c r="B180" s="65" t="e">
        <f t="shared" si="16"/>
        <v>#VALUE!</v>
      </c>
      <c r="C180" s="65" t="s">
        <v>381</v>
      </c>
      <c r="D180" s="66">
        <f t="shared" si="17"/>
        <v>0</v>
      </c>
      <c r="E180" s="107">
        <f t="shared" si="17"/>
        <v>0</v>
      </c>
      <c r="F180" s="109">
        <f t="shared" si="18"/>
        <v>0</v>
      </c>
      <c r="G180" s="67" t="s">
        <v>12</v>
      </c>
      <c r="H180" s="67">
        <f t="shared" si="19"/>
        <v>0</v>
      </c>
    </row>
    <row r="181" spans="1:8">
      <c r="A181" s="69">
        <f ca="1">Overview!$W$8</f>
        <v>44720</v>
      </c>
      <c r="B181" s="65" t="e">
        <f t="shared" si="16"/>
        <v>#VALUE!</v>
      </c>
      <c r="C181" s="65" t="s">
        <v>381</v>
      </c>
      <c r="D181" s="66">
        <f t="shared" si="17"/>
        <v>0</v>
      </c>
      <c r="E181" s="107">
        <f t="shared" si="17"/>
        <v>0</v>
      </c>
      <c r="F181" s="109">
        <f t="shared" si="18"/>
        <v>0</v>
      </c>
      <c r="G181" s="67" t="s">
        <v>12</v>
      </c>
      <c r="H181" s="67">
        <f t="shared" si="19"/>
        <v>0</v>
      </c>
    </row>
    <row r="182" spans="1:8">
      <c r="A182" s="69">
        <f ca="1">Overview!$W$8</f>
        <v>44720</v>
      </c>
      <c r="B182" s="65" t="e">
        <f t="shared" si="16"/>
        <v>#VALUE!</v>
      </c>
      <c r="C182" s="65" t="s">
        <v>381</v>
      </c>
      <c r="D182" s="66">
        <f t="shared" si="17"/>
        <v>0</v>
      </c>
      <c r="E182" s="107">
        <f t="shared" si="17"/>
        <v>0</v>
      </c>
      <c r="F182" s="109">
        <f t="shared" si="18"/>
        <v>0</v>
      </c>
      <c r="G182" s="67" t="s">
        <v>12</v>
      </c>
      <c r="H182" s="67">
        <f t="shared" si="19"/>
        <v>0</v>
      </c>
    </row>
    <row r="183" spans="1:8">
      <c r="A183" s="69">
        <f ca="1">Overview!$W$8</f>
        <v>44720</v>
      </c>
      <c r="B183" s="65" t="e">
        <f t="shared" si="16"/>
        <v>#VALUE!</v>
      </c>
      <c r="C183" s="65" t="s">
        <v>381</v>
      </c>
      <c r="D183" s="66">
        <f t="shared" si="17"/>
        <v>0</v>
      </c>
      <c r="E183" s="107">
        <f t="shared" si="17"/>
        <v>0</v>
      </c>
      <c r="F183" s="109">
        <f t="shared" si="18"/>
        <v>0</v>
      </c>
      <c r="G183" s="67" t="s">
        <v>12</v>
      </c>
      <c r="H183" s="67">
        <f t="shared" si="19"/>
        <v>0</v>
      </c>
    </row>
    <row r="184" spans="1:8">
      <c r="A184" s="69">
        <f ca="1">Overview!$W$8</f>
        <v>44720</v>
      </c>
      <c r="B184" s="65" t="e">
        <f t="shared" si="16"/>
        <v>#VALUE!</v>
      </c>
      <c r="C184" s="65" t="s">
        <v>381</v>
      </c>
      <c r="D184" s="66">
        <f t="shared" si="17"/>
        <v>0</v>
      </c>
      <c r="E184" s="107">
        <f t="shared" si="17"/>
        <v>0</v>
      </c>
      <c r="F184" s="109">
        <f t="shared" si="18"/>
        <v>0</v>
      </c>
      <c r="G184" s="67" t="s">
        <v>12</v>
      </c>
      <c r="H184" s="67">
        <f t="shared" si="19"/>
        <v>0</v>
      </c>
    </row>
    <row r="185" spans="1:8">
      <c r="A185" s="69">
        <f ca="1">Overview!$W$8</f>
        <v>44720</v>
      </c>
      <c r="B185" s="65" t="e">
        <f t="shared" si="16"/>
        <v>#VALUE!</v>
      </c>
      <c r="C185" s="65" t="s">
        <v>381</v>
      </c>
      <c r="D185" s="66">
        <f t="shared" si="17"/>
        <v>0</v>
      </c>
      <c r="E185" s="107">
        <f t="shared" si="17"/>
        <v>0</v>
      </c>
      <c r="F185" s="109">
        <f t="shared" si="18"/>
        <v>0</v>
      </c>
      <c r="G185" s="67" t="s">
        <v>12</v>
      </c>
      <c r="H185" s="67">
        <f t="shared" si="19"/>
        <v>0</v>
      </c>
    </row>
    <row r="186" spans="1:8">
      <c r="A186" s="69">
        <f ca="1">Overview!$W$8</f>
        <v>44720</v>
      </c>
      <c r="B186" s="65" t="e">
        <f t="shared" ref="B186:B245" si="20">MID(O186,FIND(" ",O186)+1,8)</f>
        <v>#VALUE!</v>
      </c>
      <c r="C186" s="65" t="s">
        <v>381</v>
      </c>
      <c r="D186" s="66">
        <f t="shared" si="17"/>
        <v>0</v>
      </c>
      <c r="E186" s="107">
        <f t="shared" si="17"/>
        <v>0</v>
      </c>
      <c r="F186" s="109">
        <f t="shared" si="18"/>
        <v>0</v>
      </c>
      <c r="G186" s="67" t="s">
        <v>12</v>
      </c>
      <c r="H186" s="67">
        <f t="shared" si="19"/>
        <v>0</v>
      </c>
    </row>
    <row r="187" spans="1:8">
      <c r="A187" s="69">
        <f ca="1">Overview!$W$8</f>
        <v>44720</v>
      </c>
      <c r="B187" s="65" t="e">
        <f t="shared" si="20"/>
        <v>#VALUE!</v>
      </c>
      <c r="C187" s="65" t="s">
        <v>381</v>
      </c>
      <c r="D187" s="66">
        <f t="shared" ref="D187:E235" si="21">L187</f>
        <v>0</v>
      </c>
      <c r="E187" s="107">
        <f t="shared" si="21"/>
        <v>0</v>
      </c>
      <c r="F187" s="109">
        <f t="shared" ref="F187:F245" si="22">(D187*E187)</f>
        <v>0</v>
      </c>
      <c r="G187" s="67" t="s">
        <v>12</v>
      </c>
      <c r="H187" s="67">
        <f t="shared" ref="H187:H245" si="23">Q187</f>
        <v>0</v>
      </c>
    </row>
    <row r="188" spans="1:8">
      <c r="A188" s="69">
        <f ca="1">Overview!$W$8</f>
        <v>44720</v>
      </c>
      <c r="B188" s="65" t="e">
        <f t="shared" si="20"/>
        <v>#VALUE!</v>
      </c>
      <c r="C188" s="65" t="s">
        <v>381</v>
      </c>
      <c r="D188" s="66">
        <f t="shared" si="21"/>
        <v>0</v>
      </c>
      <c r="E188" s="107">
        <f t="shared" si="21"/>
        <v>0</v>
      </c>
      <c r="F188" s="109">
        <f t="shared" si="22"/>
        <v>0</v>
      </c>
      <c r="G188" s="67" t="s">
        <v>12</v>
      </c>
      <c r="H188" s="67">
        <f t="shared" si="23"/>
        <v>0</v>
      </c>
    </row>
    <row r="189" spans="1:8">
      <c r="A189" s="69">
        <f ca="1">Overview!$W$8</f>
        <v>44720</v>
      </c>
      <c r="B189" s="65" t="e">
        <f t="shared" si="20"/>
        <v>#VALUE!</v>
      </c>
      <c r="C189" s="65" t="s">
        <v>381</v>
      </c>
      <c r="D189" s="66">
        <f>L189</f>
        <v>0</v>
      </c>
      <c r="E189" s="107">
        <f t="shared" si="21"/>
        <v>0</v>
      </c>
      <c r="F189" s="109">
        <f t="shared" si="22"/>
        <v>0</v>
      </c>
      <c r="G189" s="67" t="s">
        <v>12</v>
      </c>
      <c r="H189" s="67">
        <f t="shared" si="23"/>
        <v>0</v>
      </c>
    </row>
    <row r="190" spans="1:8">
      <c r="A190" s="69">
        <f ca="1">Overview!$W$8</f>
        <v>44720</v>
      </c>
      <c r="B190" s="65" t="e">
        <f t="shared" si="20"/>
        <v>#VALUE!</v>
      </c>
      <c r="C190" s="65" t="s">
        <v>381</v>
      </c>
      <c r="D190" s="66">
        <f t="shared" si="21"/>
        <v>0</v>
      </c>
      <c r="E190" s="107">
        <f t="shared" si="21"/>
        <v>0</v>
      </c>
      <c r="F190" s="109">
        <f t="shared" si="22"/>
        <v>0</v>
      </c>
      <c r="G190" s="67" t="s">
        <v>12</v>
      </c>
      <c r="H190" s="67">
        <f t="shared" si="23"/>
        <v>0</v>
      </c>
    </row>
    <row r="191" spans="1:8">
      <c r="A191" s="69">
        <f ca="1">Overview!$W$8</f>
        <v>44720</v>
      </c>
      <c r="B191" s="65" t="e">
        <f t="shared" si="20"/>
        <v>#VALUE!</v>
      </c>
      <c r="C191" s="65" t="s">
        <v>381</v>
      </c>
      <c r="D191" s="66">
        <f t="shared" si="21"/>
        <v>0</v>
      </c>
      <c r="E191" s="107">
        <f t="shared" si="21"/>
        <v>0</v>
      </c>
      <c r="F191" s="109">
        <f t="shared" si="22"/>
        <v>0</v>
      </c>
      <c r="G191" s="67" t="s">
        <v>12</v>
      </c>
      <c r="H191" s="67">
        <f t="shared" si="23"/>
        <v>0</v>
      </c>
    </row>
    <row r="192" spans="1:8">
      <c r="A192" s="69">
        <f ca="1">Overview!$W$8</f>
        <v>44720</v>
      </c>
      <c r="B192" s="65" t="e">
        <f t="shared" si="20"/>
        <v>#VALUE!</v>
      </c>
      <c r="C192" s="65" t="s">
        <v>381</v>
      </c>
      <c r="D192" s="66">
        <f t="shared" si="21"/>
        <v>0</v>
      </c>
      <c r="E192" s="107">
        <f t="shared" si="21"/>
        <v>0</v>
      </c>
      <c r="F192" s="109">
        <f t="shared" si="22"/>
        <v>0</v>
      </c>
      <c r="G192" s="67" t="s">
        <v>12</v>
      </c>
      <c r="H192" s="67">
        <f t="shared" si="23"/>
        <v>0</v>
      </c>
    </row>
    <row r="193" spans="1:8">
      <c r="A193" s="69">
        <f ca="1">Overview!$W$8</f>
        <v>44720</v>
      </c>
      <c r="B193" s="65" t="e">
        <f t="shared" si="20"/>
        <v>#VALUE!</v>
      </c>
      <c r="C193" s="65" t="s">
        <v>381</v>
      </c>
      <c r="D193" s="66">
        <f t="shared" si="21"/>
        <v>0</v>
      </c>
      <c r="E193" s="107">
        <f t="shared" si="21"/>
        <v>0</v>
      </c>
      <c r="F193" s="109">
        <f t="shared" si="22"/>
        <v>0</v>
      </c>
      <c r="G193" s="67" t="s">
        <v>12</v>
      </c>
      <c r="H193" s="67">
        <f t="shared" si="23"/>
        <v>0</v>
      </c>
    </row>
    <row r="194" spans="1:8">
      <c r="A194" s="69">
        <f ca="1">Overview!$W$8</f>
        <v>44720</v>
      </c>
      <c r="B194" s="65" t="e">
        <f t="shared" si="20"/>
        <v>#VALUE!</v>
      </c>
      <c r="C194" s="65" t="s">
        <v>381</v>
      </c>
      <c r="D194" s="66">
        <f t="shared" si="21"/>
        <v>0</v>
      </c>
      <c r="E194" s="107">
        <f t="shared" si="21"/>
        <v>0</v>
      </c>
      <c r="F194" s="109">
        <f t="shared" si="22"/>
        <v>0</v>
      </c>
      <c r="G194" s="67" t="s">
        <v>12</v>
      </c>
      <c r="H194" s="67">
        <f t="shared" si="23"/>
        <v>0</v>
      </c>
    </row>
    <row r="195" spans="1:8">
      <c r="A195" s="69">
        <f ca="1">Overview!$W$8</f>
        <v>44720</v>
      </c>
      <c r="B195" s="65" t="e">
        <f t="shared" si="20"/>
        <v>#VALUE!</v>
      </c>
      <c r="C195" s="65" t="s">
        <v>381</v>
      </c>
      <c r="D195" s="66">
        <f t="shared" si="21"/>
        <v>0</v>
      </c>
      <c r="E195" s="107">
        <f t="shared" si="21"/>
        <v>0</v>
      </c>
      <c r="F195" s="109">
        <f t="shared" si="22"/>
        <v>0</v>
      </c>
      <c r="G195" s="67" t="s">
        <v>12</v>
      </c>
      <c r="H195" s="67">
        <f t="shared" si="23"/>
        <v>0</v>
      </c>
    </row>
    <row r="196" spans="1:8">
      <c r="A196" s="69">
        <f ca="1">Overview!$W$8</f>
        <v>44720</v>
      </c>
      <c r="B196" s="65" t="e">
        <f t="shared" si="20"/>
        <v>#VALUE!</v>
      </c>
      <c r="C196" s="65" t="s">
        <v>381</v>
      </c>
      <c r="D196" s="66">
        <f t="shared" si="21"/>
        <v>0</v>
      </c>
      <c r="E196" s="107">
        <f t="shared" si="21"/>
        <v>0</v>
      </c>
      <c r="F196" s="109">
        <f t="shared" si="22"/>
        <v>0</v>
      </c>
      <c r="G196" s="67" t="s">
        <v>12</v>
      </c>
      <c r="H196" s="67">
        <f t="shared" si="23"/>
        <v>0</v>
      </c>
    </row>
    <row r="197" spans="1:8">
      <c r="A197" s="69">
        <f ca="1">Overview!$W$8</f>
        <v>44720</v>
      </c>
      <c r="B197" s="65" t="e">
        <f t="shared" si="20"/>
        <v>#VALUE!</v>
      </c>
      <c r="C197" s="65" t="s">
        <v>381</v>
      </c>
      <c r="D197" s="66">
        <f t="shared" si="21"/>
        <v>0</v>
      </c>
      <c r="E197" s="107">
        <f t="shared" si="21"/>
        <v>0</v>
      </c>
      <c r="F197" s="109">
        <f t="shared" si="22"/>
        <v>0</v>
      </c>
      <c r="G197" s="67" t="s">
        <v>12</v>
      </c>
      <c r="H197" s="67">
        <f t="shared" si="23"/>
        <v>0</v>
      </c>
    </row>
    <row r="198" spans="1:8">
      <c r="A198" s="69">
        <f ca="1">Overview!$W$8</f>
        <v>44720</v>
      </c>
      <c r="B198" s="65" t="e">
        <f t="shared" si="20"/>
        <v>#VALUE!</v>
      </c>
      <c r="C198" s="65" t="s">
        <v>381</v>
      </c>
      <c r="D198" s="66">
        <f t="shared" si="21"/>
        <v>0</v>
      </c>
      <c r="E198" s="107">
        <f t="shared" si="21"/>
        <v>0</v>
      </c>
      <c r="F198" s="109">
        <f t="shared" si="22"/>
        <v>0</v>
      </c>
      <c r="G198" s="67" t="s">
        <v>12</v>
      </c>
      <c r="H198" s="67">
        <f t="shared" si="23"/>
        <v>0</v>
      </c>
    </row>
    <row r="199" spans="1:8">
      <c r="A199" s="69">
        <f ca="1">Overview!$W$8</f>
        <v>44720</v>
      </c>
      <c r="B199" s="65" t="e">
        <f t="shared" si="20"/>
        <v>#VALUE!</v>
      </c>
      <c r="C199" s="65" t="s">
        <v>381</v>
      </c>
      <c r="D199" s="66">
        <f t="shared" si="21"/>
        <v>0</v>
      </c>
      <c r="E199" s="107">
        <f t="shared" si="21"/>
        <v>0</v>
      </c>
      <c r="F199" s="109">
        <f t="shared" si="22"/>
        <v>0</v>
      </c>
      <c r="G199" s="67" t="s">
        <v>12</v>
      </c>
      <c r="H199" s="67">
        <f t="shared" si="23"/>
        <v>0</v>
      </c>
    </row>
    <row r="200" spans="1:8">
      <c r="A200" s="69">
        <f ca="1">Overview!$W$8</f>
        <v>44720</v>
      </c>
      <c r="B200" s="65" t="e">
        <f t="shared" si="20"/>
        <v>#VALUE!</v>
      </c>
      <c r="C200" s="65" t="s">
        <v>381</v>
      </c>
      <c r="D200" s="66">
        <f t="shared" si="21"/>
        <v>0</v>
      </c>
      <c r="E200" s="107">
        <f t="shared" si="21"/>
        <v>0</v>
      </c>
      <c r="F200" s="109">
        <f t="shared" si="22"/>
        <v>0</v>
      </c>
      <c r="G200" s="67" t="s">
        <v>12</v>
      </c>
      <c r="H200" s="67">
        <f t="shared" si="23"/>
        <v>0</v>
      </c>
    </row>
    <row r="201" spans="1:8">
      <c r="A201" s="69">
        <f ca="1">Overview!$W$8</f>
        <v>44720</v>
      </c>
      <c r="B201" s="65" t="e">
        <f t="shared" si="20"/>
        <v>#VALUE!</v>
      </c>
      <c r="C201" s="65" t="s">
        <v>381</v>
      </c>
      <c r="D201" s="66">
        <f t="shared" si="21"/>
        <v>0</v>
      </c>
      <c r="E201" s="107">
        <f t="shared" si="21"/>
        <v>0</v>
      </c>
      <c r="F201" s="109">
        <f t="shared" si="22"/>
        <v>0</v>
      </c>
      <c r="G201" s="67" t="s">
        <v>12</v>
      </c>
      <c r="H201" s="67">
        <f t="shared" si="23"/>
        <v>0</v>
      </c>
    </row>
    <row r="202" spans="1:8">
      <c r="A202" s="69">
        <f ca="1">Overview!$W$8</f>
        <v>44720</v>
      </c>
      <c r="B202" s="65" t="e">
        <f t="shared" si="20"/>
        <v>#VALUE!</v>
      </c>
      <c r="C202" s="65" t="s">
        <v>381</v>
      </c>
      <c r="D202" s="66">
        <f t="shared" si="21"/>
        <v>0</v>
      </c>
      <c r="E202" s="107">
        <f t="shared" si="21"/>
        <v>0</v>
      </c>
      <c r="F202" s="109">
        <f t="shared" si="22"/>
        <v>0</v>
      </c>
      <c r="G202" s="67" t="s">
        <v>12</v>
      </c>
      <c r="H202" s="67">
        <f t="shared" si="23"/>
        <v>0</v>
      </c>
    </row>
    <row r="203" spans="1:8">
      <c r="A203" s="69">
        <f ca="1">Overview!$W$8</f>
        <v>44720</v>
      </c>
      <c r="B203" s="65" t="e">
        <f t="shared" si="20"/>
        <v>#VALUE!</v>
      </c>
      <c r="C203" s="65" t="s">
        <v>381</v>
      </c>
      <c r="D203" s="66">
        <f t="shared" si="21"/>
        <v>0</v>
      </c>
      <c r="E203" s="107">
        <f t="shared" si="21"/>
        <v>0</v>
      </c>
      <c r="F203" s="109">
        <f t="shared" si="22"/>
        <v>0</v>
      </c>
      <c r="G203" s="67" t="s">
        <v>12</v>
      </c>
      <c r="H203" s="67">
        <f t="shared" si="23"/>
        <v>0</v>
      </c>
    </row>
    <row r="204" spans="1:8">
      <c r="A204" s="69">
        <f ca="1">Overview!$W$8</f>
        <v>44720</v>
      </c>
      <c r="B204" s="65" t="e">
        <f t="shared" si="20"/>
        <v>#VALUE!</v>
      </c>
      <c r="C204" s="65" t="s">
        <v>381</v>
      </c>
      <c r="D204" s="66">
        <f t="shared" si="21"/>
        <v>0</v>
      </c>
      <c r="E204" s="107">
        <f t="shared" si="21"/>
        <v>0</v>
      </c>
      <c r="F204" s="109">
        <f t="shared" si="22"/>
        <v>0</v>
      </c>
      <c r="G204" s="67" t="s">
        <v>12</v>
      </c>
      <c r="H204" s="67">
        <f t="shared" si="23"/>
        <v>0</v>
      </c>
    </row>
    <row r="205" spans="1:8">
      <c r="A205" s="69">
        <f ca="1">Overview!$W$8</f>
        <v>44720</v>
      </c>
      <c r="B205" s="65" t="e">
        <f t="shared" si="20"/>
        <v>#VALUE!</v>
      </c>
      <c r="C205" s="65" t="s">
        <v>381</v>
      </c>
      <c r="D205" s="66">
        <f>L205</f>
        <v>0</v>
      </c>
      <c r="E205" s="107">
        <f t="shared" si="21"/>
        <v>0</v>
      </c>
      <c r="F205" s="109">
        <f t="shared" si="22"/>
        <v>0</v>
      </c>
      <c r="G205" s="67" t="s">
        <v>12</v>
      </c>
      <c r="H205" s="67">
        <f t="shared" si="23"/>
        <v>0</v>
      </c>
    </row>
    <row r="206" spans="1:8">
      <c r="A206" s="69">
        <f ca="1">Overview!$W$8</f>
        <v>44720</v>
      </c>
      <c r="B206" s="65" t="e">
        <f t="shared" si="20"/>
        <v>#VALUE!</v>
      </c>
      <c r="C206" s="65" t="s">
        <v>381</v>
      </c>
      <c r="D206" s="66">
        <f t="shared" si="21"/>
        <v>0</v>
      </c>
      <c r="E206" s="107">
        <f t="shared" si="21"/>
        <v>0</v>
      </c>
      <c r="F206" s="109">
        <f t="shared" si="22"/>
        <v>0</v>
      </c>
      <c r="G206" s="67" t="s">
        <v>12</v>
      </c>
      <c r="H206" s="67">
        <f t="shared" si="23"/>
        <v>0</v>
      </c>
    </row>
    <row r="207" spans="1:8">
      <c r="A207" s="69">
        <f ca="1">Overview!$W$8</f>
        <v>44720</v>
      </c>
      <c r="B207" s="65" t="e">
        <f t="shared" si="20"/>
        <v>#VALUE!</v>
      </c>
      <c r="C207" s="65" t="s">
        <v>381</v>
      </c>
      <c r="D207" s="66">
        <f t="shared" si="21"/>
        <v>0</v>
      </c>
      <c r="E207" s="107">
        <f t="shared" si="21"/>
        <v>0</v>
      </c>
      <c r="F207" s="109">
        <f t="shared" si="22"/>
        <v>0</v>
      </c>
      <c r="G207" s="67" t="s">
        <v>12</v>
      </c>
      <c r="H207" s="67">
        <f t="shared" si="23"/>
        <v>0</v>
      </c>
    </row>
    <row r="208" spans="1:8">
      <c r="A208" s="69">
        <f ca="1">Overview!$W$8</f>
        <v>44720</v>
      </c>
      <c r="B208" s="65" t="e">
        <f t="shared" si="20"/>
        <v>#VALUE!</v>
      </c>
      <c r="C208" s="65" t="s">
        <v>381</v>
      </c>
      <c r="D208" s="66">
        <f t="shared" si="21"/>
        <v>0</v>
      </c>
      <c r="E208" s="107">
        <f t="shared" si="21"/>
        <v>0</v>
      </c>
      <c r="F208" s="109">
        <f t="shared" si="22"/>
        <v>0</v>
      </c>
      <c r="G208" s="67" t="s">
        <v>12</v>
      </c>
      <c r="H208" s="67">
        <f t="shared" si="23"/>
        <v>0</v>
      </c>
    </row>
    <row r="209" spans="1:8">
      <c r="A209" s="69">
        <f ca="1">Overview!$W$8</f>
        <v>44720</v>
      </c>
      <c r="B209" s="65" t="e">
        <f t="shared" si="20"/>
        <v>#VALUE!</v>
      </c>
      <c r="C209" s="65" t="s">
        <v>381</v>
      </c>
      <c r="D209" s="66">
        <f t="shared" si="21"/>
        <v>0</v>
      </c>
      <c r="E209" s="107">
        <f t="shared" si="21"/>
        <v>0</v>
      </c>
      <c r="F209" s="109">
        <f t="shared" si="22"/>
        <v>0</v>
      </c>
      <c r="G209" s="67" t="s">
        <v>12</v>
      </c>
      <c r="H209" s="67">
        <f t="shared" si="23"/>
        <v>0</v>
      </c>
    </row>
    <row r="210" spans="1:8">
      <c r="A210" s="69">
        <f ca="1">Overview!$W$8</f>
        <v>44720</v>
      </c>
      <c r="B210" s="65" t="e">
        <f t="shared" si="20"/>
        <v>#VALUE!</v>
      </c>
      <c r="C210" s="65" t="s">
        <v>381</v>
      </c>
      <c r="D210" s="66">
        <f t="shared" si="21"/>
        <v>0</v>
      </c>
      <c r="E210" s="107">
        <f t="shared" si="21"/>
        <v>0</v>
      </c>
      <c r="F210" s="109">
        <f t="shared" si="22"/>
        <v>0</v>
      </c>
      <c r="G210" s="67" t="s">
        <v>12</v>
      </c>
      <c r="H210" s="67">
        <f t="shared" si="23"/>
        <v>0</v>
      </c>
    </row>
    <row r="211" spans="1:8">
      <c r="A211" s="69">
        <f ca="1">Overview!$W$8</f>
        <v>44720</v>
      </c>
      <c r="B211" s="65" t="e">
        <f t="shared" si="20"/>
        <v>#VALUE!</v>
      </c>
      <c r="C211" s="65" t="s">
        <v>381</v>
      </c>
      <c r="D211" s="66">
        <f t="shared" si="21"/>
        <v>0</v>
      </c>
      <c r="E211" s="107">
        <f t="shared" si="21"/>
        <v>0</v>
      </c>
      <c r="F211" s="109">
        <f t="shared" si="22"/>
        <v>0</v>
      </c>
      <c r="G211" s="67" t="s">
        <v>12</v>
      </c>
      <c r="H211" s="67">
        <f t="shared" si="23"/>
        <v>0</v>
      </c>
    </row>
    <row r="212" spans="1:8">
      <c r="A212" s="69">
        <f ca="1">Overview!$W$8</f>
        <v>44720</v>
      </c>
      <c r="B212" s="65" t="e">
        <f t="shared" si="20"/>
        <v>#VALUE!</v>
      </c>
      <c r="C212" s="65" t="s">
        <v>381</v>
      </c>
      <c r="D212" s="66">
        <f t="shared" si="21"/>
        <v>0</v>
      </c>
      <c r="E212" s="107">
        <f t="shared" si="21"/>
        <v>0</v>
      </c>
      <c r="F212" s="109">
        <f t="shared" si="22"/>
        <v>0</v>
      </c>
      <c r="G212" s="67" t="s">
        <v>12</v>
      </c>
      <c r="H212" s="67">
        <f t="shared" si="23"/>
        <v>0</v>
      </c>
    </row>
    <row r="213" spans="1:8">
      <c r="A213" s="69">
        <f ca="1">Overview!$W$8</f>
        <v>44720</v>
      </c>
      <c r="B213" s="65" t="e">
        <f t="shared" si="20"/>
        <v>#VALUE!</v>
      </c>
      <c r="C213" s="65" t="s">
        <v>381</v>
      </c>
      <c r="D213" s="66">
        <f t="shared" si="21"/>
        <v>0</v>
      </c>
      <c r="E213" s="107">
        <f t="shared" si="21"/>
        <v>0</v>
      </c>
      <c r="F213" s="109">
        <f t="shared" si="22"/>
        <v>0</v>
      </c>
      <c r="G213" s="67" t="s">
        <v>12</v>
      </c>
      <c r="H213" s="67">
        <f t="shared" si="23"/>
        <v>0</v>
      </c>
    </row>
    <row r="214" spans="1:8">
      <c r="A214" s="69">
        <f ca="1">Overview!$W$8</f>
        <v>44720</v>
      </c>
      <c r="B214" s="65" t="e">
        <f t="shared" si="20"/>
        <v>#VALUE!</v>
      </c>
      <c r="C214" s="65" t="s">
        <v>381</v>
      </c>
      <c r="D214" s="66">
        <f t="shared" si="21"/>
        <v>0</v>
      </c>
      <c r="E214" s="107">
        <f t="shared" si="21"/>
        <v>0</v>
      </c>
      <c r="F214" s="109">
        <f t="shared" si="22"/>
        <v>0</v>
      </c>
      <c r="G214" s="67" t="s">
        <v>12</v>
      </c>
      <c r="H214" s="67">
        <f t="shared" si="23"/>
        <v>0</v>
      </c>
    </row>
    <row r="215" spans="1:8">
      <c r="A215" s="69">
        <f ca="1">Overview!$W$8</f>
        <v>44720</v>
      </c>
      <c r="B215" s="65" t="e">
        <f t="shared" si="20"/>
        <v>#VALUE!</v>
      </c>
      <c r="C215" s="65" t="s">
        <v>381</v>
      </c>
      <c r="D215" s="66">
        <f t="shared" si="21"/>
        <v>0</v>
      </c>
      <c r="E215" s="107">
        <f t="shared" si="21"/>
        <v>0</v>
      </c>
      <c r="F215" s="109">
        <f t="shared" si="22"/>
        <v>0</v>
      </c>
      <c r="G215" s="67" t="s">
        <v>12</v>
      </c>
      <c r="H215" s="67">
        <f t="shared" si="23"/>
        <v>0</v>
      </c>
    </row>
    <row r="216" spans="1:8">
      <c r="A216" s="69">
        <f ca="1">Overview!$W$8</f>
        <v>44720</v>
      </c>
      <c r="B216" s="65" t="e">
        <f t="shared" si="20"/>
        <v>#VALUE!</v>
      </c>
      <c r="C216" s="65" t="s">
        <v>381</v>
      </c>
      <c r="D216" s="66">
        <f t="shared" si="21"/>
        <v>0</v>
      </c>
      <c r="E216" s="107">
        <f t="shared" si="21"/>
        <v>0</v>
      </c>
      <c r="F216" s="109">
        <f t="shared" si="22"/>
        <v>0</v>
      </c>
      <c r="G216" s="67" t="s">
        <v>12</v>
      </c>
      <c r="H216" s="67">
        <f t="shared" si="23"/>
        <v>0</v>
      </c>
    </row>
    <row r="217" spans="1:8">
      <c r="A217" s="69">
        <f ca="1">Overview!$W$8</f>
        <v>44720</v>
      </c>
      <c r="B217" s="65" t="e">
        <f t="shared" si="20"/>
        <v>#VALUE!</v>
      </c>
      <c r="C217" s="65" t="s">
        <v>381</v>
      </c>
      <c r="D217" s="66">
        <f t="shared" si="21"/>
        <v>0</v>
      </c>
      <c r="E217" s="107">
        <f t="shared" si="21"/>
        <v>0</v>
      </c>
      <c r="F217" s="109">
        <f t="shared" si="22"/>
        <v>0</v>
      </c>
      <c r="G217" s="67" t="s">
        <v>12</v>
      </c>
      <c r="H217" s="67">
        <f t="shared" si="23"/>
        <v>0</v>
      </c>
    </row>
    <row r="218" spans="1:8">
      <c r="A218" s="69">
        <f ca="1">Overview!$W$8</f>
        <v>44720</v>
      </c>
      <c r="B218" s="65" t="e">
        <f t="shared" si="20"/>
        <v>#VALUE!</v>
      </c>
      <c r="C218" s="65" t="s">
        <v>381</v>
      </c>
      <c r="D218" s="66">
        <f t="shared" si="21"/>
        <v>0</v>
      </c>
      <c r="E218" s="107">
        <f t="shared" si="21"/>
        <v>0</v>
      </c>
      <c r="F218" s="109">
        <f t="shared" si="22"/>
        <v>0</v>
      </c>
      <c r="G218" s="67" t="s">
        <v>12</v>
      </c>
      <c r="H218" s="67">
        <f t="shared" si="23"/>
        <v>0</v>
      </c>
    </row>
    <row r="219" spans="1:8">
      <c r="A219" s="69">
        <f ca="1">Overview!$W$8</f>
        <v>44720</v>
      </c>
      <c r="B219" s="65" t="e">
        <f t="shared" si="20"/>
        <v>#VALUE!</v>
      </c>
      <c r="C219" s="65" t="s">
        <v>381</v>
      </c>
      <c r="D219" s="66">
        <f t="shared" si="21"/>
        <v>0</v>
      </c>
      <c r="E219" s="107">
        <f t="shared" si="21"/>
        <v>0</v>
      </c>
      <c r="F219" s="109">
        <f t="shared" si="22"/>
        <v>0</v>
      </c>
      <c r="G219" s="67" t="s">
        <v>12</v>
      </c>
      <c r="H219" s="67">
        <f t="shared" si="23"/>
        <v>0</v>
      </c>
    </row>
    <row r="220" spans="1:8">
      <c r="A220" s="69">
        <f ca="1">Overview!$W$8</f>
        <v>44720</v>
      </c>
      <c r="B220" s="65" t="e">
        <f t="shared" si="20"/>
        <v>#VALUE!</v>
      </c>
      <c r="C220" s="65" t="s">
        <v>381</v>
      </c>
      <c r="D220" s="66">
        <f t="shared" si="21"/>
        <v>0</v>
      </c>
      <c r="E220" s="107">
        <f t="shared" si="21"/>
        <v>0</v>
      </c>
      <c r="F220" s="109">
        <f t="shared" si="22"/>
        <v>0</v>
      </c>
      <c r="G220" s="67" t="s">
        <v>12</v>
      </c>
      <c r="H220" s="67">
        <f t="shared" si="23"/>
        <v>0</v>
      </c>
    </row>
    <row r="221" spans="1:8">
      <c r="A221" s="69">
        <f ca="1">Overview!$W$8</f>
        <v>44720</v>
      </c>
      <c r="B221" s="65" t="e">
        <f t="shared" si="20"/>
        <v>#VALUE!</v>
      </c>
      <c r="C221" s="65" t="s">
        <v>381</v>
      </c>
      <c r="D221" s="66">
        <f t="shared" si="21"/>
        <v>0</v>
      </c>
      <c r="E221" s="107">
        <f t="shared" si="21"/>
        <v>0</v>
      </c>
      <c r="F221" s="109">
        <f>(D221*E221)</f>
        <v>0</v>
      </c>
      <c r="G221" s="67" t="s">
        <v>12</v>
      </c>
      <c r="H221" s="67">
        <f t="shared" si="23"/>
        <v>0</v>
      </c>
    </row>
    <row r="222" spans="1:8">
      <c r="A222" s="69">
        <f ca="1">Overview!$W$8</f>
        <v>44720</v>
      </c>
      <c r="B222" s="65" t="e">
        <f t="shared" si="20"/>
        <v>#VALUE!</v>
      </c>
      <c r="C222" s="65" t="s">
        <v>381</v>
      </c>
      <c r="D222" s="66">
        <f t="shared" si="21"/>
        <v>0</v>
      </c>
      <c r="E222" s="107">
        <f t="shared" si="21"/>
        <v>0</v>
      </c>
      <c r="F222" s="109">
        <f t="shared" si="22"/>
        <v>0</v>
      </c>
      <c r="G222" s="67" t="s">
        <v>12</v>
      </c>
      <c r="H222" s="67">
        <f>Q222</f>
        <v>0</v>
      </c>
    </row>
    <row r="223" spans="1:8">
      <c r="A223" s="69">
        <f ca="1">Overview!$W$8</f>
        <v>44720</v>
      </c>
      <c r="B223" s="65" t="e">
        <f t="shared" si="20"/>
        <v>#VALUE!</v>
      </c>
      <c r="C223" s="65" t="s">
        <v>381</v>
      </c>
      <c r="D223" s="66">
        <f t="shared" si="21"/>
        <v>0</v>
      </c>
      <c r="E223" s="107">
        <f t="shared" si="21"/>
        <v>0</v>
      </c>
      <c r="F223" s="109">
        <f t="shared" si="22"/>
        <v>0</v>
      </c>
      <c r="G223" s="67" t="s">
        <v>12</v>
      </c>
      <c r="H223" s="67">
        <f t="shared" si="23"/>
        <v>0</v>
      </c>
    </row>
    <row r="224" spans="1:8">
      <c r="A224" s="69">
        <f ca="1">Overview!$W$8</f>
        <v>44720</v>
      </c>
      <c r="B224" s="65" t="e">
        <f t="shared" si="20"/>
        <v>#VALUE!</v>
      </c>
      <c r="C224" s="65" t="s">
        <v>381</v>
      </c>
      <c r="D224" s="66">
        <f t="shared" si="21"/>
        <v>0</v>
      </c>
      <c r="E224" s="107">
        <f t="shared" si="21"/>
        <v>0</v>
      </c>
      <c r="F224" s="109">
        <f t="shared" si="22"/>
        <v>0</v>
      </c>
      <c r="G224" s="67" t="s">
        <v>12</v>
      </c>
      <c r="H224" s="67">
        <f t="shared" si="23"/>
        <v>0</v>
      </c>
    </row>
    <row r="225" spans="1:8">
      <c r="A225" s="69">
        <f ca="1">Overview!$W$8</f>
        <v>44720</v>
      </c>
      <c r="B225" s="65" t="e">
        <f t="shared" si="20"/>
        <v>#VALUE!</v>
      </c>
      <c r="C225" s="65" t="s">
        <v>381</v>
      </c>
      <c r="D225" s="66">
        <f t="shared" si="21"/>
        <v>0</v>
      </c>
      <c r="E225" s="107">
        <f t="shared" si="21"/>
        <v>0</v>
      </c>
      <c r="F225" s="109">
        <f t="shared" si="22"/>
        <v>0</v>
      </c>
      <c r="G225" s="67" t="s">
        <v>12</v>
      </c>
      <c r="H225" s="67">
        <f t="shared" si="23"/>
        <v>0</v>
      </c>
    </row>
    <row r="226" spans="1:8">
      <c r="A226" s="69">
        <f ca="1">Overview!$W$8</f>
        <v>44720</v>
      </c>
      <c r="B226" s="65" t="e">
        <f t="shared" si="20"/>
        <v>#VALUE!</v>
      </c>
      <c r="C226" s="65" t="s">
        <v>381</v>
      </c>
      <c r="D226" s="66">
        <f t="shared" si="21"/>
        <v>0</v>
      </c>
      <c r="E226" s="107">
        <f t="shared" si="21"/>
        <v>0</v>
      </c>
      <c r="F226" s="109">
        <f t="shared" si="22"/>
        <v>0</v>
      </c>
      <c r="G226" s="67" t="s">
        <v>12</v>
      </c>
      <c r="H226" s="67">
        <f t="shared" si="23"/>
        <v>0</v>
      </c>
    </row>
    <row r="227" spans="1:8">
      <c r="A227" s="69">
        <f ca="1">Overview!$W$8</f>
        <v>44720</v>
      </c>
      <c r="B227" s="65" t="e">
        <f t="shared" si="20"/>
        <v>#VALUE!</v>
      </c>
      <c r="C227" s="65" t="s">
        <v>381</v>
      </c>
      <c r="D227" s="66">
        <f t="shared" si="21"/>
        <v>0</v>
      </c>
      <c r="E227" s="107">
        <f t="shared" si="21"/>
        <v>0</v>
      </c>
      <c r="F227" s="109">
        <f t="shared" si="22"/>
        <v>0</v>
      </c>
      <c r="G227" s="67" t="s">
        <v>12</v>
      </c>
      <c r="H227" s="67">
        <f t="shared" si="23"/>
        <v>0</v>
      </c>
    </row>
    <row r="228" spans="1:8">
      <c r="A228" s="69">
        <f ca="1">Overview!$W$8</f>
        <v>44720</v>
      </c>
      <c r="B228" s="65" t="e">
        <f t="shared" si="20"/>
        <v>#VALUE!</v>
      </c>
      <c r="C228" s="65" t="s">
        <v>381</v>
      </c>
      <c r="D228" s="66">
        <f t="shared" si="21"/>
        <v>0</v>
      </c>
      <c r="E228" s="107">
        <f t="shared" si="21"/>
        <v>0</v>
      </c>
      <c r="F228" s="109">
        <f t="shared" si="22"/>
        <v>0</v>
      </c>
      <c r="G228" s="67" t="s">
        <v>12</v>
      </c>
      <c r="H228" s="67">
        <f t="shared" si="23"/>
        <v>0</v>
      </c>
    </row>
    <row r="229" spans="1:8">
      <c r="A229" s="69">
        <f ca="1">Overview!$W$8</f>
        <v>44720</v>
      </c>
      <c r="B229" s="65" t="e">
        <f t="shared" si="20"/>
        <v>#VALUE!</v>
      </c>
      <c r="C229" s="65" t="s">
        <v>381</v>
      </c>
      <c r="D229" s="66">
        <f t="shared" si="21"/>
        <v>0</v>
      </c>
      <c r="E229" s="107">
        <f t="shared" si="21"/>
        <v>0</v>
      </c>
      <c r="F229" s="109">
        <f t="shared" si="22"/>
        <v>0</v>
      </c>
      <c r="G229" s="67" t="s">
        <v>12</v>
      </c>
      <c r="H229" s="67">
        <f t="shared" si="23"/>
        <v>0</v>
      </c>
    </row>
    <row r="230" spans="1:8">
      <c r="A230" s="69">
        <f ca="1">Overview!$W$8</f>
        <v>44720</v>
      </c>
      <c r="B230" s="65" t="e">
        <f t="shared" si="20"/>
        <v>#VALUE!</v>
      </c>
      <c r="C230" s="65" t="s">
        <v>381</v>
      </c>
      <c r="D230" s="66">
        <f t="shared" si="21"/>
        <v>0</v>
      </c>
      <c r="E230" s="107">
        <f t="shared" si="21"/>
        <v>0</v>
      </c>
      <c r="F230" s="109">
        <f t="shared" si="22"/>
        <v>0</v>
      </c>
      <c r="G230" s="67" t="s">
        <v>12</v>
      </c>
      <c r="H230" s="67">
        <f t="shared" si="23"/>
        <v>0</v>
      </c>
    </row>
    <row r="231" spans="1:8">
      <c r="A231" s="69">
        <f ca="1">Overview!$W$8</f>
        <v>44720</v>
      </c>
      <c r="B231" s="65" t="e">
        <f t="shared" si="20"/>
        <v>#VALUE!</v>
      </c>
      <c r="C231" s="65" t="s">
        <v>381</v>
      </c>
      <c r="D231" s="66">
        <f t="shared" si="21"/>
        <v>0</v>
      </c>
      <c r="E231" s="107">
        <f t="shared" si="21"/>
        <v>0</v>
      </c>
      <c r="F231" s="109">
        <f t="shared" si="22"/>
        <v>0</v>
      </c>
      <c r="G231" s="67" t="s">
        <v>12</v>
      </c>
      <c r="H231" s="67">
        <f t="shared" si="23"/>
        <v>0</v>
      </c>
    </row>
    <row r="232" spans="1:8">
      <c r="A232" s="69">
        <f ca="1">Overview!$W$8</f>
        <v>44720</v>
      </c>
      <c r="B232" s="65" t="e">
        <f t="shared" si="20"/>
        <v>#VALUE!</v>
      </c>
      <c r="C232" s="65" t="s">
        <v>381</v>
      </c>
      <c r="D232" s="66">
        <f t="shared" si="21"/>
        <v>0</v>
      </c>
      <c r="E232" s="107">
        <f t="shared" si="21"/>
        <v>0</v>
      </c>
      <c r="F232" s="109">
        <f t="shared" si="22"/>
        <v>0</v>
      </c>
      <c r="G232" s="67" t="s">
        <v>12</v>
      </c>
      <c r="H232" s="67">
        <f t="shared" si="23"/>
        <v>0</v>
      </c>
    </row>
    <row r="233" spans="1:8">
      <c r="A233" s="69">
        <f ca="1">Overview!$W$8</f>
        <v>44720</v>
      </c>
      <c r="B233" s="65" t="e">
        <f t="shared" si="20"/>
        <v>#VALUE!</v>
      </c>
      <c r="C233" s="65" t="s">
        <v>381</v>
      </c>
      <c r="D233" s="66">
        <f t="shared" si="21"/>
        <v>0</v>
      </c>
      <c r="E233" s="107">
        <f t="shared" si="21"/>
        <v>0</v>
      </c>
      <c r="F233" s="109">
        <f t="shared" si="22"/>
        <v>0</v>
      </c>
      <c r="G233" s="67" t="s">
        <v>12</v>
      </c>
      <c r="H233" s="67">
        <f t="shared" si="23"/>
        <v>0</v>
      </c>
    </row>
    <row r="234" spans="1:8">
      <c r="A234" s="69">
        <f ca="1">Overview!$W$8</f>
        <v>44720</v>
      </c>
      <c r="B234" s="65" t="e">
        <f t="shared" si="20"/>
        <v>#VALUE!</v>
      </c>
      <c r="C234" s="65" t="s">
        <v>381</v>
      </c>
      <c r="D234" s="66">
        <f t="shared" si="21"/>
        <v>0</v>
      </c>
      <c r="E234" s="107">
        <f t="shared" si="21"/>
        <v>0</v>
      </c>
      <c r="F234" s="109">
        <f t="shared" si="22"/>
        <v>0</v>
      </c>
      <c r="G234" s="67" t="s">
        <v>12</v>
      </c>
      <c r="H234" s="67">
        <f t="shared" si="23"/>
        <v>0</v>
      </c>
    </row>
    <row r="235" spans="1:8">
      <c r="A235" s="69">
        <f ca="1">Overview!$W$8</f>
        <v>44720</v>
      </c>
      <c r="B235" s="65" t="e">
        <f t="shared" si="20"/>
        <v>#VALUE!</v>
      </c>
      <c r="C235" s="65" t="s">
        <v>381</v>
      </c>
      <c r="D235" s="66">
        <f t="shared" si="21"/>
        <v>0</v>
      </c>
      <c r="E235" s="107">
        <f t="shared" si="21"/>
        <v>0</v>
      </c>
      <c r="F235" s="109">
        <f t="shared" si="22"/>
        <v>0</v>
      </c>
      <c r="G235" s="67" t="s">
        <v>12</v>
      </c>
      <c r="H235" s="67">
        <f t="shared" si="23"/>
        <v>0</v>
      </c>
    </row>
    <row r="236" spans="1:8">
      <c r="A236" s="69">
        <f ca="1">Overview!$W$8</f>
        <v>44720</v>
      </c>
      <c r="B236" s="65" t="e">
        <f t="shared" si="20"/>
        <v>#VALUE!</v>
      </c>
      <c r="C236" s="65" t="s">
        <v>381</v>
      </c>
      <c r="D236" s="66">
        <f t="shared" ref="D236:D245" si="24">L233</f>
        <v>0</v>
      </c>
      <c r="E236" s="107">
        <f t="shared" ref="E236:E245" si="25">M236</f>
        <v>0</v>
      </c>
      <c r="F236" s="109">
        <f t="shared" si="22"/>
        <v>0</v>
      </c>
      <c r="G236" s="67" t="s">
        <v>12</v>
      </c>
      <c r="H236" s="67">
        <f t="shared" si="23"/>
        <v>0</v>
      </c>
    </row>
    <row r="237" spans="1:8">
      <c r="A237" s="69">
        <f ca="1">Overview!$W$8</f>
        <v>44720</v>
      </c>
      <c r="B237" s="65" t="e">
        <f t="shared" si="20"/>
        <v>#VALUE!</v>
      </c>
      <c r="C237" s="65" t="s">
        <v>381</v>
      </c>
      <c r="D237" s="66">
        <f t="shared" si="24"/>
        <v>0</v>
      </c>
      <c r="E237" s="107">
        <f t="shared" si="25"/>
        <v>0</v>
      </c>
      <c r="F237" s="109">
        <f t="shared" si="22"/>
        <v>0</v>
      </c>
      <c r="G237" s="67" t="s">
        <v>12</v>
      </c>
      <c r="H237" s="67">
        <f t="shared" si="23"/>
        <v>0</v>
      </c>
    </row>
    <row r="238" spans="1:8">
      <c r="A238" s="69">
        <f ca="1">Overview!$W$8</f>
        <v>44720</v>
      </c>
      <c r="B238" s="65" t="e">
        <f t="shared" si="20"/>
        <v>#VALUE!</v>
      </c>
      <c r="C238" s="65" t="s">
        <v>381</v>
      </c>
      <c r="D238" s="66">
        <f t="shared" si="24"/>
        <v>0</v>
      </c>
      <c r="E238" s="107">
        <f t="shared" si="25"/>
        <v>0</v>
      </c>
      <c r="F238" s="109">
        <f t="shared" si="22"/>
        <v>0</v>
      </c>
      <c r="G238" s="67" t="s">
        <v>12</v>
      </c>
      <c r="H238" s="67">
        <f t="shared" si="23"/>
        <v>0</v>
      </c>
    </row>
    <row r="239" spans="1:8">
      <c r="A239" s="69">
        <f ca="1">Overview!$W$8</f>
        <v>44720</v>
      </c>
      <c r="B239" s="65" t="e">
        <f t="shared" si="20"/>
        <v>#VALUE!</v>
      </c>
      <c r="C239" s="65" t="s">
        <v>381</v>
      </c>
      <c r="D239" s="66">
        <f t="shared" si="24"/>
        <v>0</v>
      </c>
      <c r="E239" s="107">
        <f t="shared" si="25"/>
        <v>0</v>
      </c>
      <c r="F239" s="109">
        <f t="shared" si="22"/>
        <v>0</v>
      </c>
      <c r="G239" s="67" t="s">
        <v>12</v>
      </c>
      <c r="H239" s="67">
        <f t="shared" si="23"/>
        <v>0</v>
      </c>
    </row>
    <row r="240" spans="1:8">
      <c r="A240" s="69">
        <f ca="1">Overview!$W$8</f>
        <v>44720</v>
      </c>
      <c r="B240" s="65" t="e">
        <f t="shared" si="20"/>
        <v>#VALUE!</v>
      </c>
      <c r="C240" s="65" t="s">
        <v>381</v>
      </c>
      <c r="D240" s="66">
        <f t="shared" si="24"/>
        <v>0</v>
      </c>
      <c r="E240" s="107">
        <f t="shared" si="25"/>
        <v>0</v>
      </c>
      <c r="F240" s="109">
        <f t="shared" si="22"/>
        <v>0</v>
      </c>
      <c r="G240" s="67" t="s">
        <v>12</v>
      </c>
      <c r="H240" s="67">
        <f t="shared" si="23"/>
        <v>0</v>
      </c>
    </row>
    <row r="241" spans="1:8">
      <c r="A241" s="69">
        <f ca="1">Overview!$W$8</f>
        <v>44720</v>
      </c>
      <c r="B241" s="65" t="e">
        <f t="shared" si="20"/>
        <v>#VALUE!</v>
      </c>
      <c r="C241" s="65" t="s">
        <v>381</v>
      </c>
      <c r="D241" s="66">
        <f t="shared" si="24"/>
        <v>0</v>
      </c>
      <c r="E241" s="107">
        <f t="shared" si="25"/>
        <v>0</v>
      </c>
      <c r="F241" s="109">
        <f t="shared" si="22"/>
        <v>0</v>
      </c>
      <c r="G241" s="67" t="s">
        <v>12</v>
      </c>
      <c r="H241" s="67">
        <f t="shared" si="23"/>
        <v>0</v>
      </c>
    </row>
    <row r="242" spans="1:8">
      <c r="A242" s="69">
        <f ca="1">Overview!$W$8</f>
        <v>44720</v>
      </c>
      <c r="B242" s="65" t="e">
        <f t="shared" si="20"/>
        <v>#VALUE!</v>
      </c>
      <c r="C242" s="65" t="s">
        <v>381</v>
      </c>
      <c r="D242" s="66">
        <f t="shared" si="24"/>
        <v>0</v>
      </c>
      <c r="E242" s="107">
        <f t="shared" si="25"/>
        <v>0</v>
      </c>
      <c r="F242" s="109">
        <f t="shared" si="22"/>
        <v>0</v>
      </c>
      <c r="G242" s="67" t="s">
        <v>12</v>
      </c>
      <c r="H242" s="67">
        <f t="shared" si="23"/>
        <v>0</v>
      </c>
    </row>
    <row r="243" spans="1:8">
      <c r="A243" s="69">
        <f ca="1">Overview!$W$8</f>
        <v>44720</v>
      </c>
      <c r="B243" s="65" t="e">
        <f t="shared" si="20"/>
        <v>#VALUE!</v>
      </c>
      <c r="C243" s="65" t="s">
        <v>381</v>
      </c>
      <c r="D243" s="66">
        <f t="shared" si="24"/>
        <v>0</v>
      </c>
      <c r="E243" s="107">
        <f t="shared" si="25"/>
        <v>0</v>
      </c>
      <c r="F243" s="109">
        <f t="shared" si="22"/>
        <v>0</v>
      </c>
      <c r="G243" s="67" t="s">
        <v>12</v>
      </c>
      <c r="H243" s="67">
        <f t="shared" si="23"/>
        <v>0</v>
      </c>
    </row>
    <row r="244" spans="1:8">
      <c r="A244" s="69">
        <f ca="1">Overview!$W$8</f>
        <v>44720</v>
      </c>
      <c r="B244" s="65" t="e">
        <f t="shared" si="20"/>
        <v>#VALUE!</v>
      </c>
      <c r="C244" s="65" t="s">
        <v>381</v>
      </c>
      <c r="D244" s="66">
        <f t="shared" si="24"/>
        <v>0</v>
      </c>
      <c r="E244" s="107">
        <f t="shared" si="25"/>
        <v>0</v>
      </c>
      <c r="F244" s="109">
        <f t="shared" si="22"/>
        <v>0</v>
      </c>
      <c r="G244" s="67" t="s">
        <v>12</v>
      </c>
      <c r="H244" s="67">
        <f t="shared" si="23"/>
        <v>0</v>
      </c>
    </row>
    <row r="245" spans="1:8">
      <c r="A245" s="69">
        <f ca="1">Overview!$W$8</f>
        <v>44720</v>
      </c>
      <c r="B245" s="65" t="e">
        <f t="shared" si="20"/>
        <v>#VALUE!</v>
      </c>
      <c r="C245" s="65" t="s">
        <v>381</v>
      </c>
      <c r="D245" s="66">
        <f t="shared" si="24"/>
        <v>0</v>
      </c>
      <c r="E245" s="107">
        <f t="shared" si="25"/>
        <v>0</v>
      </c>
      <c r="F245" s="109">
        <f t="shared" si="22"/>
        <v>0</v>
      </c>
      <c r="G245" s="67" t="s">
        <v>12</v>
      </c>
      <c r="H245" s="67">
        <f t="shared" si="23"/>
        <v>0</v>
      </c>
    </row>
  </sheetData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P462"/>
  <sheetViews>
    <sheetView topLeftCell="A4" zoomScaleNormal="100" workbookViewId="0">
      <selection activeCell="H161" sqref="A3:H161"/>
    </sheetView>
  </sheetViews>
  <sheetFormatPr defaultRowHeight="14.6"/>
  <cols>
    <col min="1" max="1" width="10.69140625" customWidth="1"/>
    <col min="2" max="2" width="9.15234375" customWidth="1"/>
    <col min="3" max="3" width="9.69140625" customWidth="1"/>
    <col min="4" max="4" width="9.15234375" customWidth="1"/>
    <col min="5" max="5" width="10.84375" style="108" customWidth="1"/>
    <col min="6" max="6" width="14.69140625" style="110" customWidth="1"/>
    <col min="7" max="7" width="14.69140625" customWidth="1"/>
    <col min="8" max="9" width="17.69140625" customWidth="1"/>
    <col min="10" max="12" width="9.15234375" customWidth="1"/>
    <col min="13" max="13" width="9.69140625" customWidth="1"/>
    <col min="14" max="14" width="14.84375" customWidth="1"/>
    <col min="15" max="15" width="30.15234375" customWidth="1"/>
    <col min="16" max="16" width="9.15234375" customWidth="1"/>
    <col min="17" max="17" width="17.69140625" customWidth="1"/>
    <col min="18" max="41" width="9.15234375" customWidth="1"/>
  </cols>
  <sheetData>
    <row r="1" spans="1:42">
      <c r="M1" s="149"/>
    </row>
    <row r="2" spans="1:42">
      <c r="A2" s="65" t="s">
        <v>0</v>
      </c>
      <c r="B2" s="65" t="s">
        <v>5</v>
      </c>
      <c r="C2" s="65" t="s">
        <v>32</v>
      </c>
      <c r="D2" s="66" t="s">
        <v>29</v>
      </c>
      <c r="E2" s="107" t="s">
        <v>44</v>
      </c>
      <c r="F2" s="109" t="s">
        <v>45</v>
      </c>
      <c r="G2" s="67"/>
      <c r="H2" s="67" t="s">
        <v>34</v>
      </c>
      <c r="I2" s="68"/>
    </row>
    <row r="3" spans="1:42">
      <c r="A3" s="69">
        <f ca="1">Overview!$W$8</f>
        <v>44720</v>
      </c>
      <c r="B3" s="65" t="str">
        <f t="shared" ref="B3:B62" si="0">MID(O3,FIND(" ",O3)+1,8)</f>
        <v>08:57:55</v>
      </c>
      <c r="C3" s="65" t="s">
        <v>381</v>
      </c>
      <c r="D3" s="66">
        <f t="shared" ref="D3:D62" si="1">L3</f>
        <v>93</v>
      </c>
      <c r="E3" s="107">
        <f t="shared" ref="E3:E62" si="2">M3</f>
        <v>31.75</v>
      </c>
      <c r="F3" s="109">
        <f>(D3*E3)</f>
        <v>2952.75</v>
      </c>
      <c r="G3" s="67" t="s">
        <v>13</v>
      </c>
      <c r="H3" s="67" t="str">
        <f t="shared" ref="H3:H62" si="3">Q3</f>
        <v>00304261596TRLO1</v>
      </c>
      <c r="I3" s="68"/>
      <c r="J3" s="90" t="s">
        <v>385</v>
      </c>
      <c r="K3" s="225" t="s">
        <v>386</v>
      </c>
      <c r="L3">
        <v>93</v>
      </c>
      <c r="M3">
        <v>31.75</v>
      </c>
      <c r="N3" t="s">
        <v>387</v>
      </c>
      <c r="O3" t="s">
        <v>2487</v>
      </c>
      <c r="P3" t="s">
        <v>388</v>
      </c>
      <c r="Q3" t="s">
        <v>2488</v>
      </c>
      <c r="R3">
        <v>840</v>
      </c>
      <c r="S3">
        <v>1</v>
      </c>
      <c r="T3">
        <v>1</v>
      </c>
      <c r="U3">
        <v>0</v>
      </c>
      <c r="V3" t="s">
        <v>2489</v>
      </c>
      <c r="W3" t="s">
        <v>403</v>
      </c>
      <c r="X3">
        <v>1</v>
      </c>
      <c r="Y3">
        <v>0</v>
      </c>
      <c r="Z3">
        <v>0</v>
      </c>
      <c r="AB3" t="s">
        <v>692</v>
      </c>
      <c r="AC3" t="s">
        <v>92</v>
      </c>
      <c r="AD3">
        <v>1</v>
      </c>
      <c r="AE3" t="s">
        <v>2488</v>
      </c>
      <c r="AF3" t="s">
        <v>385</v>
      </c>
      <c r="AG3">
        <v>1</v>
      </c>
      <c r="AJ3" t="s">
        <v>693</v>
      </c>
      <c r="AK3" t="s">
        <v>693</v>
      </c>
      <c r="AL3" t="s">
        <v>92</v>
      </c>
      <c r="AM3" t="s">
        <v>2249</v>
      </c>
      <c r="AN3" t="s">
        <v>92</v>
      </c>
      <c r="AP3">
        <v>0</v>
      </c>
    </row>
    <row r="4" spans="1:42">
      <c r="A4" s="69">
        <f ca="1">Overview!$W$8</f>
        <v>44720</v>
      </c>
      <c r="B4" s="65" t="str">
        <f t="shared" si="0"/>
        <v>08:58:01</v>
      </c>
      <c r="C4" s="65" t="s">
        <v>381</v>
      </c>
      <c r="D4" s="66">
        <f t="shared" si="1"/>
        <v>531</v>
      </c>
      <c r="E4" s="107">
        <f t="shared" si="2"/>
        <v>31.75</v>
      </c>
      <c r="F4" s="109">
        <f t="shared" ref="F4:F63" si="4">(D4*E4)</f>
        <v>16859.25</v>
      </c>
      <c r="G4" s="67" t="s">
        <v>13</v>
      </c>
      <c r="H4" s="67" t="str">
        <f t="shared" si="3"/>
        <v>00304261648TRLO1</v>
      </c>
      <c r="I4" s="68"/>
      <c r="J4" t="s">
        <v>385</v>
      </c>
      <c r="K4" s="225" t="s">
        <v>386</v>
      </c>
      <c r="L4">
        <v>531</v>
      </c>
      <c r="M4">
        <v>31.75</v>
      </c>
      <c r="N4" t="s">
        <v>387</v>
      </c>
      <c r="O4" t="s">
        <v>2490</v>
      </c>
      <c r="P4" t="s">
        <v>388</v>
      </c>
      <c r="Q4" t="s">
        <v>2491</v>
      </c>
      <c r="R4">
        <v>840</v>
      </c>
      <c r="S4">
        <v>1</v>
      </c>
      <c r="T4">
        <v>1</v>
      </c>
      <c r="U4">
        <v>0</v>
      </c>
      <c r="V4" t="s">
        <v>2489</v>
      </c>
      <c r="W4" t="s">
        <v>403</v>
      </c>
      <c r="X4">
        <v>1</v>
      </c>
      <c r="Y4">
        <v>0</v>
      </c>
      <c r="Z4">
        <v>0</v>
      </c>
      <c r="AB4" t="s">
        <v>692</v>
      </c>
      <c r="AC4" t="s">
        <v>92</v>
      </c>
      <c r="AD4">
        <v>1</v>
      </c>
      <c r="AE4" t="s">
        <v>2491</v>
      </c>
      <c r="AF4" t="s">
        <v>385</v>
      </c>
      <c r="AG4">
        <v>1</v>
      </c>
      <c r="AJ4" t="s">
        <v>693</v>
      </c>
      <c r="AK4" t="s">
        <v>693</v>
      </c>
      <c r="AL4" t="s">
        <v>92</v>
      </c>
      <c r="AM4" t="s">
        <v>2249</v>
      </c>
      <c r="AN4" t="s">
        <v>92</v>
      </c>
      <c r="AP4">
        <v>0</v>
      </c>
    </row>
    <row r="5" spans="1:42">
      <c r="A5" s="69">
        <f ca="1">Overview!$W$8</f>
        <v>44720</v>
      </c>
      <c r="B5" s="65" t="str">
        <f t="shared" si="0"/>
        <v>09:01:02</v>
      </c>
      <c r="C5" s="65" t="s">
        <v>381</v>
      </c>
      <c r="D5" s="66">
        <f t="shared" si="1"/>
        <v>93</v>
      </c>
      <c r="E5" s="107">
        <f t="shared" si="2"/>
        <v>31.75</v>
      </c>
      <c r="F5" s="109">
        <f t="shared" si="4"/>
        <v>2952.75</v>
      </c>
      <c r="G5" s="67" t="s">
        <v>13</v>
      </c>
      <c r="H5" s="67" t="str">
        <f t="shared" si="3"/>
        <v>00304262816TRLO1</v>
      </c>
      <c r="I5" s="68"/>
      <c r="J5" t="s">
        <v>385</v>
      </c>
      <c r="K5" s="225" t="s">
        <v>386</v>
      </c>
      <c r="L5">
        <v>93</v>
      </c>
      <c r="M5">
        <v>31.75</v>
      </c>
      <c r="N5" t="s">
        <v>387</v>
      </c>
      <c r="O5" t="s">
        <v>2492</v>
      </c>
      <c r="P5" t="s">
        <v>388</v>
      </c>
      <c r="Q5" t="s">
        <v>2493</v>
      </c>
      <c r="R5">
        <v>840</v>
      </c>
      <c r="S5">
        <v>1</v>
      </c>
      <c r="T5">
        <v>1</v>
      </c>
      <c r="U5">
        <v>0</v>
      </c>
      <c r="V5" t="s">
        <v>2489</v>
      </c>
      <c r="W5" t="s">
        <v>403</v>
      </c>
      <c r="X5">
        <v>1</v>
      </c>
      <c r="Y5">
        <v>0</v>
      </c>
      <c r="Z5">
        <v>0</v>
      </c>
      <c r="AB5" t="s">
        <v>692</v>
      </c>
      <c r="AC5" t="s">
        <v>92</v>
      </c>
      <c r="AD5">
        <v>1</v>
      </c>
      <c r="AE5" t="s">
        <v>2493</v>
      </c>
      <c r="AF5" t="s">
        <v>385</v>
      </c>
      <c r="AG5">
        <v>1</v>
      </c>
      <c r="AJ5" t="s">
        <v>693</v>
      </c>
      <c r="AK5" t="s">
        <v>693</v>
      </c>
      <c r="AL5" t="s">
        <v>92</v>
      </c>
      <c r="AM5" t="s">
        <v>2249</v>
      </c>
      <c r="AN5" t="s">
        <v>92</v>
      </c>
      <c r="AP5">
        <v>0</v>
      </c>
    </row>
    <row r="6" spans="1:42">
      <c r="A6" s="69">
        <f ca="1">Overview!$W$8</f>
        <v>44720</v>
      </c>
      <c r="B6" s="65" t="str">
        <f t="shared" si="0"/>
        <v>09:04:39</v>
      </c>
      <c r="C6" s="65" t="s">
        <v>381</v>
      </c>
      <c r="D6" s="66">
        <f t="shared" si="1"/>
        <v>56</v>
      </c>
      <c r="E6" s="107">
        <f t="shared" si="2"/>
        <v>31.75</v>
      </c>
      <c r="F6" s="109">
        <f t="shared" si="4"/>
        <v>1778</v>
      </c>
      <c r="G6" s="67" t="s">
        <v>13</v>
      </c>
      <c r="H6" s="67" t="str">
        <f t="shared" si="3"/>
        <v>00304264184TRLO1</v>
      </c>
      <c r="I6" s="68"/>
      <c r="J6" t="s">
        <v>385</v>
      </c>
      <c r="K6" s="225" t="s">
        <v>386</v>
      </c>
      <c r="L6">
        <v>56</v>
      </c>
      <c r="M6">
        <v>31.75</v>
      </c>
      <c r="N6" t="s">
        <v>387</v>
      </c>
      <c r="O6" t="s">
        <v>2494</v>
      </c>
      <c r="P6" t="s">
        <v>388</v>
      </c>
      <c r="Q6" t="s">
        <v>2495</v>
      </c>
      <c r="R6">
        <v>840</v>
      </c>
      <c r="S6">
        <v>1</v>
      </c>
      <c r="T6">
        <v>1</v>
      </c>
      <c r="U6">
        <v>0</v>
      </c>
      <c r="V6" t="s">
        <v>2489</v>
      </c>
      <c r="W6" t="s">
        <v>403</v>
      </c>
      <c r="X6">
        <v>1</v>
      </c>
      <c r="Y6">
        <v>0</v>
      </c>
      <c r="Z6">
        <v>0</v>
      </c>
      <c r="AB6" t="s">
        <v>692</v>
      </c>
      <c r="AC6" t="s">
        <v>92</v>
      </c>
      <c r="AD6">
        <v>1</v>
      </c>
      <c r="AE6" t="s">
        <v>2495</v>
      </c>
      <c r="AF6" t="s">
        <v>385</v>
      </c>
      <c r="AG6">
        <v>1</v>
      </c>
      <c r="AJ6" t="s">
        <v>693</v>
      </c>
      <c r="AK6" t="s">
        <v>693</v>
      </c>
      <c r="AL6" t="s">
        <v>92</v>
      </c>
      <c r="AM6" t="s">
        <v>2249</v>
      </c>
      <c r="AN6" t="s">
        <v>92</v>
      </c>
      <c r="AP6">
        <v>0</v>
      </c>
    </row>
    <row r="7" spans="1:42">
      <c r="A7" s="69">
        <f ca="1">Overview!$W$8</f>
        <v>44720</v>
      </c>
      <c r="B7" s="65" t="str">
        <f t="shared" si="0"/>
        <v>09:10:40</v>
      </c>
      <c r="C7" s="65" t="s">
        <v>381</v>
      </c>
      <c r="D7" s="66">
        <f t="shared" si="1"/>
        <v>55</v>
      </c>
      <c r="E7" s="107">
        <f t="shared" si="2"/>
        <v>31.75</v>
      </c>
      <c r="F7" s="109">
        <f t="shared" si="4"/>
        <v>1746.25</v>
      </c>
      <c r="G7" s="67" t="s">
        <v>13</v>
      </c>
      <c r="H7" s="67" t="str">
        <f t="shared" si="3"/>
        <v>00304266430TRLO1</v>
      </c>
      <c r="I7" s="68"/>
      <c r="J7" t="s">
        <v>385</v>
      </c>
      <c r="K7" s="225" t="s">
        <v>386</v>
      </c>
      <c r="L7">
        <v>55</v>
      </c>
      <c r="M7">
        <v>31.75</v>
      </c>
      <c r="N7" t="s">
        <v>387</v>
      </c>
      <c r="O7" t="s">
        <v>2496</v>
      </c>
      <c r="P7" t="s">
        <v>388</v>
      </c>
      <c r="Q7" t="s">
        <v>2497</v>
      </c>
      <c r="R7">
        <v>840</v>
      </c>
      <c r="S7">
        <v>1</v>
      </c>
      <c r="T7">
        <v>1</v>
      </c>
      <c r="U7">
        <v>0</v>
      </c>
      <c r="V7" t="s">
        <v>2489</v>
      </c>
      <c r="W7" t="s">
        <v>403</v>
      </c>
      <c r="X7">
        <v>1</v>
      </c>
      <c r="Y7">
        <v>0</v>
      </c>
      <c r="Z7">
        <v>0</v>
      </c>
      <c r="AB7" t="s">
        <v>692</v>
      </c>
      <c r="AC7" t="s">
        <v>92</v>
      </c>
      <c r="AD7">
        <v>1</v>
      </c>
      <c r="AE7" t="s">
        <v>2497</v>
      </c>
      <c r="AF7" t="s">
        <v>385</v>
      </c>
      <c r="AG7">
        <v>1</v>
      </c>
      <c r="AJ7" t="s">
        <v>693</v>
      </c>
      <c r="AK7" t="s">
        <v>693</v>
      </c>
      <c r="AL7" t="s">
        <v>92</v>
      </c>
      <c r="AM7" t="s">
        <v>2249</v>
      </c>
      <c r="AN7" t="s">
        <v>92</v>
      </c>
      <c r="AP7">
        <v>0</v>
      </c>
    </row>
    <row r="8" spans="1:42">
      <c r="A8" s="69">
        <f ca="1">Overview!$W$8</f>
        <v>44720</v>
      </c>
      <c r="B8" s="65" t="str">
        <f t="shared" si="0"/>
        <v>09:13:49</v>
      </c>
      <c r="C8" s="65" t="s">
        <v>381</v>
      </c>
      <c r="D8" s="66">
        <f t="shared" si="1"/>
        <v>56</v>
      </c>
      <c r="E8" s="107">
        <f t="shared" si="2"/>
        <v>31.75</v>
      </c>
      <c r="F8" s="109">
        <f t="shared" si="4"/>
        <v>1778</v>
      </c>
      <c r="G8" s="67" t="s">
        <v>13</v>
      </c>
      <c r="H8" s="67" t="str">
        <f t="shared" si="3"/>
        <v>00304267714TRLO1</v>
      </c>
      <c r="I8" s="68"/>
      <c r="J8" t="s">
        <v>385</v>
      </c>
      <c r="K8" s="225" t="s">
        <v>386</v>
      </c>
      <c r="L8">
        <v>56</v>
      </c>
      <c r="M8">
        <v>31.75</v>
      </c>
      <c r="N8" t="s">
        <v>387</v>
      </c>
      <c r="O8" t="s">
        <v>2498</v>
      </c>
      <c r="P8" t="s">
        <v>388</v>
      </c>
      <c r="Q8" t="s">
        <v>2499</v>
      </c>
      <c r="R8">
        <v>840</v>
      </c>
      <c r="S8">
        <v>1</v>
      </c>
      <c r="T8">
        <v>1</v>
      </c>
      <c r="U8">
        <v>0</v>
      </c>
      <c r="V8" t="s">
        <v>2489</v>
      </c>
      <c r="W8" t="s">
        <v>403</v>
      </c>
      <c r="X8">
        <v>1</v>
      </c>
      <c r="Y8">
        <v>0</v>
      </c>
      <c r="Z8">
        <v>0</v>
      </c>
      <c r="AB8" t="s">
        <v>692</v>
      </c>
      <c r="AC8" t="s">
        <v>92</v>
      </c>
      <c r="AD8">
        <v>1</v>
      </c>
      <c r="AE8" t="s">
        <v>2499</v>
      </c>
      <c r="AF8" t="s">
        <v>385</v>
      </c>
      <c r="AG8">
        <v>1</v>
      </c>
      <c r="AJ8" t="s">
        <v>693</v>
      </c>
      <c r="AK8" t="s">
        <v>693</v>
      </c>
      <c r="AL8" t="s">
        <v>92</v>
      </c>
      <c r="AM8" t="s">
        <v>2249</v>
      </c>
      <c r="AN8" t="s">
        <v>92</v>
      </c>
      <c r="AP8">
        <v>0</v>
      </c>
    </row>
    <row r="9" spans="1:42">
      <c r="A9" s="69">
        <f ca="1">Overview!$W$8</f>
        <v>44720</v>
      </c>
      <c r="B9" s="65" t="str">
        <f t="shared" si="0"/>
        <v>09:16:11</v>
      </c>
      <c r="C9" s="65" t="s">
        <v>381</v>
      </c>
      <c r="D9" s="66">
        <f t="shared" si="1"/>
        <v>56</v>
      </c>
      <c r="E9" s="107">
        <f t="shared" si="2"/>
        <v>31.75</v>
      </c>
      <c r="F9" s="109">
        <f t="shared" si="4"/>
        <v>1778</v>
      </c>
      <c r="G9" s="67" t="s">
        <v>13</v>
      </c>
      <c r="H9" s="67" t="str">
        <f t="shared" si="3"/>
        <v>00304268429TRLO1</v>
      </c>
      <c r="I9" s="68"/>
      <c r="J9" t="s">
        <v>385</v>
      </c>
      <c r="K9" t="s">
        <v>386</v>
      </c>
      <c r="L9">
        <v>56</v>
      </c>
      <c r="M9">
        <v>31.75</v>
      </c>
      <c r="N9" t="s">
        <v>387</v>
      </c>
      <c r="O9" t="s">
        <v>2500</v>
      </c>
      <c r="P9" t="s">
        <v>388</v>
      </c>
      <c r="Q9" t="s">
        <v>2501</v>
      </c>
      <c r="R9">
        <v>840</v>
      </c>
      <c r="S9">
        <v>1</v>
      </c>
      <c r="T9">
        <v>1</v>
      </c>
      <c r="U9">
        <v>0</v>
      </c>
      <c r="V9" t="s">
        <v>2489</v>
      </c>
      <c r="W9" t="s">
        <v>403</v>
      </c>
      <c r="X9">
        <v>1</v>
      </c>
      <c r="Y9">
        <v>0</v>
      </c>
      <c r="Z9">
        <v>0</v>
      </c>
      <c r="AB9" t="s">
        <v>692</v>
      </c>
      <c r="AC9" t="s">
        <v>92</v>
      </c>
      <c r="AD9">
        <v>1</v>
      </c>
      <c r="AE9" t="s">
        <v>2501</v>
      </c>
      <c r="AF9" t="s">
        <v>385</v>
      </c>
      <c r="AG9">
        <v>1</v>
      </c>
      <c r="AJ9" t="s">
        <v>693</v>
      </c>
      <c r="AK9" t="s">
        <v>693</v>
      </c>
      <c r="AL9" t="s">
        <v>92</v>
      </c>
      <c r="AM9" t="s">
        <v>2249</v>
      </c>
      <c r="AN9" t="s">
        <v>92</v>
      </c>
      <c r="AP9">
        <v>0</v>
      </c>
    </row>
    <row r="10" spans="1:42">
      <c r="A10" s="69">
        <f ca="1">Overview!$W$8</f>
        <v>44720</v>
      </c>
      <c r="B10" s="65" t="str">
        <f t="shared" si="0"/>
        <v>09:19:57</v>
      </c>
      <c r="C10" s="65" t="s">
        <v>381</v>
      </c>
      <c r="D10" s="66">
        <f t="shared" si="1"/>
        <v>55</v>
      </c>
      <c r="E10" s="107">
        <f t="shared" si="2"/>
        <v>31.75</v>
      </c>
      <c r="F10" s="109">
        <f t="shared" si="4"/>
        <v>1746.25</v>
      </c>
      <c r="G10" s="67" t="s">
        <v>13</v>
      </c>
      <c r="H10" s="67" t="str">
        <f t="shared" si="3"/>
        <v>00304269816TRLO1</v>
      </c>
      <c r="I10" s="68"/>
      <c r="J10" t="s">
        <v>385</v>
      </c>
      <c r="K10" t="s">
        <v>386</v>
      </c>
      <c r="L10">
        <v>55</v>
      </c>
      <c r="M10">
        <v>31.75</v>
      </c>
      <c r="N10" t="s">
        <v>387</v>
      </c>
      <c r="O10" t="s">
        <v>2502</v>
      </c>
      <c r="P10" t="s">
        <v>388</v>
      </c>
      <c r="Q10" t="s">
        <v>2503</v>
      </c>
      <c r="R10">
        <v>840</v>
      </c>
      <c r="S10">
        <v>1</v>
      </c>
      <c r="T10">
        <v>1</v>
      </c>
      <c r="U10">
        <v>0</v>
      </c>
      <c r="V10" t="s">
        <v>2489</v>
      </c>
      <c r="W10" t="s">
        <v>403</v>
      </c>
      <c r="X10">
        <v>1</v>
      </c>
      <c r="Y10">
        <v>0</v>
      </c>
      <c r="Z10">
        <v>0</v>
      </c>
      <c r="AB10" t="s">
        <v>692</v>
      </c>
      <c r="AC10" t="s">
        <v>92</v>
      </c>
      <c r="AD10">
        <v>1</v>
      </c>
      <c r="AE10" t="s">
        <v>2503</v>
      </c>
      <c r="AF10" t="s">
        <v>385</v>
      </c>
      <c r="AG10">
        <v>1</v>
      </c>
      <c r="AJ10" t="s">
        <v>693</v>
      </c>
      <c r="AK10" t="s">
        <v>693</v>
      </c>
      <c r="AL10" t="s">
        <v>92</v>
      </c>
      <c r="AM10" t="s">
        <v>2249</v>
      </c>
      <c r="AN10" t="s">
        <v>92</v>
      </c>
      <c r="AP10">
        <v>0</v>
      </c>
    </row>
    <row r="11" spans="1:42">
      <c r="A11" s="69">
        <f ca="1">Overview!$W$8</f>
        <v>44720</v>
      </c>
      <c r="B11" s="65" t="str">
        <f t="shared" si="0"/>
        <v>09:20:01</v>
      </c>
      <c r="C11" s="65" t="s">
        <v>381</v>
      </c>
      <c r="D11" s="66">
        <f t="shared" si="1"/>
        <v>55</v>
      </c>
      <c r="E11" s="107">
        <f t="shared" si="2"/>
        <v>31.75</v>
      </c>
      <c r="F11" s="109">
        <f t="shared" si="4"/>
        <v>1746.25</v>
      </c>
      <c r="G11" s="67" t="s">
        <v>13</v>
      </c>
      <c r="H11" s="67" t="str">
        <f t="shared" si="3"/>
        <v>00304269841TRLO1</v>
      </c>
      <c r="I11" s="68"/>
      <c r="J11" t="s">
        <v>385</v>
      </c>
      <c r="K11" t="s">
        <v>386</v>
      </c>
      <c r="L11">
        <v>55</v>
      </c>
      <c r="M11">
        <v>31.75</v>
      </c>
      <c r="N11" t="s">
        <v>387</v>
      </c>
      <c r="O11" t="s">
        <v>2504</v>
      </c>
      <c r="P11" t="s">
        <v>388</v>
      </c>
      <c r="Q11" t="s">
        <v>2505</v>
      </c>
      <c r="R11">
        <v>840</v>
      </c>
      <c r="S11">
        <v>1</v>
      </c>
      <c r="T11">
        <v>1</v>
      </c>
      <c r="U11">
        <v>0</v>
      </c>
      <c r="V11" t="s">
        <v>2489</v>
      </c>
      <c r="W11" t="s">
        <v>403</v>
      </c>
      <c r="X11">
        <v>1</v>
      </c>
      <c r="Y11">
        <v>0</v>
      </c>
      <c r="Z11">
        <v>0</v>
      </c>
      <c r="AB11" t="s">
        <v>692</v>
      </c>
      <c r="AC11" t="s">
        <v>92</v>
      </c>
      <c r="AD11">
        <v>1</v>
      </c>
      <c r="AE11" t="s">
        <v>2505</v>
      </c>
      <c r="AF11" t="s">
        <v>385</v>
      </c>
      <c r="AG11">
        <v>1</v>
      </c>
      <c r="AJ11" t="s">
        <v>693</v>
      </c>
      <c r="AK11" t="s">
        <v>693</v>
      </c>
      <c r="AL11" t="s">
        <v>92</v>
      </c>
      <c r="AM11" t="s">
        <v>2249</v>
      </c>
      <c r="AN11" t="s">
        <v>92</v>
      </c>
      <c r="AP11">
        <v>0</v>
      </c>
    </row>
    <row r="12" spans="1:42">
      <c r="A12" s="69">
        <f ca="1">Overview!$W$8</f>
        <v>44720</v>
      </c>
      <c r="B12" s="65" t="str">
        <f t="shared" si="0"/>
        <v>09:21:31</v>
      </c>
      <c r="C12" s="65" t="s">
        <v>381</v>
      </c>
      <c r="D12" s="66">
        <f t="shared" si="1"/>
        <v>52</v>
      </c>
      <c r="E12" s="107">
        <f t="shared" si="2"/>
        <v>31.75</v>
      </c>
      <c r="F12" s="109">
        <f t="shared" si="4"/>
        <v>1651</v>
      </c>
      <c r="G12" s="67" t="s">
        <v>13</v>
      </c>
      <c r="H12" s="67" t="str">
        <f t="shared" si="3"/>
        <v>00304270342TRLO1</v>
      </c>
      <c r="I12" s="68"/>
      <c r="J12" t="s">
        <v>385</v>
      </c>
      <c r="K12" t="s">
        <v>386</v>
      </c>
      <c r="L12">
        <v>52</v>
      </c>
      <c r="M12">
        <v>31.75</v>
      </c>
      <c r="N12" t="s">
        <v>387</v>
      </c>
      <c r="O12" t="s">
        <v>2506</v>
      </c>
      <c r="P12" t="s">
        <v>388</v>
      </c>
      <c r="Q12" t="s">
        <v>2507</v>
      </c>
      <c r="R12">
        <v>840</v>
      </c>
      <c r="S12">
        <v>1</v>
      </c>
      <c r="T12">
        <v>1</v>
      </c>
      <c r="U12">
        <v>0</v>
      </c>
      <c r="V12" t="s">
        <v>2489</v>
      </c>
      <c r="W12" t="s">
        <v>403</v>
      </c>
      <c r="X12">
        <v>1</v>
      </c>
      <c r="Y12">
        <v>0</v>
      </c>
      <c r="Z12">
        <v>0</v>
      </c>
      <c r="AB12" t="s">
        <v>692</v>
      </c>
      <c r="AC12" t="s">
        <v>92</v>
      </c>
      <c r="AD12">
        <v>1</v>
      </c>
      <c r="AE12" t="s">
        <v>2507</v>
      </c>
      <c r="AF12" t="s">
        <v>385</v>
      </c>
      <c r="AG12">
        <v>1</v>
      </c>
      <c r="AJ12" t="s">
        <v>693</v>
      </c>
      <c r="AK12" t="s">
        <v>693</v>
      </c>
      <c r="AL12" t="s">
        <v>92</v>
      </c>
      <c r="AM12" t="s">
        <v>2249</v>
      </c>
      <c r="AN12" t="s">
        <v>92</v>
      </c>
      <c r="AP12">
        <v>0</v>
      </c>
    </row>
    <row r="13" spans="1:42">
      <c r="A13" s="69">
        <f ca="1">Overview!$W$8</f>
        <v>44720</v>
      </c>
      <c r="B13" s="65" t="str">
        <f t="shared" si="0"/>
        <v>09:23:40</v>
      </c>
      <c r="C13" s="65" t="s">
        <v>381</v>
      </c>
      <c r="D13" s="66">
        <f t="shared" si="1"/>
        <v>52</v>
      </c>
      <c r="E13" s="107">
        <f t="shared" si="2"/>
        <v>31.75</v>
      </c>
      <c r="F13" s="109">
        <f t="shared" si="4"/>
        <v>1651</v>
      </c>
      <c r="G13" s="67" t="s">
        <v>13</v>
      </c>
      <c r="H13" s="67" t="str">
        <f t="shared" si="3"/>
        <v>00304271121TRLO1</v>
      </c>
      <c r="I13" s="68"/>
      <c r="J13" t="s">
        <v>385</v>
      </c>
      <c r="K13" t="s">
        <v>386</v>
      </c>
      <c r="L13">
        <v>52</v>
      </c>
      <c r="M13">
        <v>31.75</v>
      </c>
      <c r="N13" t="s">
        <v>387</v>
      </c>
      <c r="O13" t="s">
        <v>2508</v>
      </c>
      <c r="P13" t="s">
        <v>388</v>
      </c>
      <c r="Q13" t="s">
        <v>2509</v>
      </c>
      <c r="R13">
        <v>840</v>
      </c>
      <c r="S13">
        <v>1</v>
      </c>
      <c r="T13">
        <v>1</v>
      </c>
      <c r="U13">
        <v>0</v>
      </c>
      <c r="V13" t="s">
        <v>2489</v>
      </c>
      <c r="W13" t="s">
        <v>403</v>
      </c>
      <c r="X13">
        <v>1</v>
      </c>
      <c r="Y13">
        <v>0</v>
      </c>
      <c r="Z13">
        <v>0</v>
      </c>
      <c r="AB13" t="s">
        <v>692</v>
      </c>
      <c r="AC13" t="s">
        <v>92</v>
      </c>
      <c r="AD13">
        <v>1</v>
      </c>
      <c r="AE13" t="s">
        <v>2509</v>
      </c>
      <c r="AF13" t="s">
        <v>385</v>
      </c>
      <c r="AG13">
        <v>1</v>
      </c>
      <c r="AJ13" t="s">
        <v>693</v>
      </c>
      <c r="AK13" t="s">
        <v>693</v>
      </c>
      <c r="AL13" t="s">
        <v>92</v>
      </c>
      <c r="AM13" t="s">
        <v>2249</v>
      </c>
      <c r="AN13" t="s">
        <v>92</v>
      </c>
      <c r="AP13">
        <v>0</v>
      </c>
    </row>
    <row r="14" spans="1:42">
      <c r="A14" s="69">
        <f ca="1">Overview!$W$8</f>
        <v>44720</v>
      </c>
      <c r="B14" s="65" t="str">
        <f t="shared" si="0"/>
        <v>09:25:24</v>
      </c>
      <c r="C14" s="65" t="s">
        <v>381</v>
      </c>
      <c r="D14" s="66">
        <f t="shared" si="1"/>
        <v>104</v>
      </c>
      <c r="E14" s="107">
        <f t="shared" si="2"/>
        <v>31.75</v>
      </c>
      <c r="F14" s="109">
        <f t="shared" si="4"/>
        <v>3302</v>
      </c>
      <c r="G14" s="67" t="s">
        <v>13</v>
      </c>
      <c r="H14" s="67" t="str">
        <f t="shared" si="3"/>
        <v>00304271760TRLO1</v>
      </c>
      <c r="I14" s="68"/>
      <c r="J14" t="s">
        <v>385</v>
      </c>
      <c r="K14" t="s">
        <v>386</v>
      </c>
      <c r="L14">
        <v>104</v>
      </c>
      <c r="M14">
        <v>31.75</v>
      </c>
      <c r="N14" t="s">
        <v>387</v>
      </c>
      <c r="O14" t="s">
        <v>2510</v>
      </c>
      <c r="P14" t="s">
        <v>388</v>
      </c>
      <c r="Q14" t="s">
        <v>2511</v>
      </c>
      <c r="R14">
        <v>840</v>
      </c>
      <c r="S14">
        <v>1</v>
      </c>
      <c r="T14">
        <v>1</v>
      </c>
      <c r="U14">
        <v>0</v>
      </c>
      <c r="V14" t="s">
        <v>2489</v>
      </c>
      <c r="W14" t="s">
        <v>403</v>
      </c>
      <c r="X14">
        <v>1</v>
      </c>
      <c r="Y14">
        <v>0</v>
      </c>
      <c r="Z14">
        <v>0</v>
      </c>
      <c r="AB14" t="s">
        <v>692</v>
      </c>
      <c r="AC14" t="s">
        <v>92</v>
      </c>
      <c r="AD14">
        <v>1</v>
      </c>
      <c r="AE14" t="s">
        <v>2511</v>
      </c>
      <c r="AF14" t="s">
        <v>385</v>
      </c>
      <c r="AG14">
        <v>1</v>
      </c>
      <c r="AJ14" t="s">
        <v>693</v>
      </c>
      <c r="AK14" t="s">
        <v>693</v>
      </c>
      <c r="AL14" t="s">
        <v>92</v>
      </c>
      <c r="AM14" t="s">
        <v>2249</v>
      </c>
      <c r="AN14" t="s">
        <v>92</v>
      </c>
      <c r="AP14">
        <v>0</v>
      </c>
    </row>
    <row r="15" spans="1:42">
      <c r="A15" s="69">
        <f ca="1">Overview!$W$8</f>
        <v>44720</v>
      </c>
      <c r="B15" s="65" t="str">
        <f t="shared" si="0"/>
        <v>09:28:23</v>
      </c>
      <c r="C15" s="65" t="s">
        <v>381</v>
      </c>
      <c r="D15" s="66">
        <f t="shared" si="1"/>
        <v>59</v>
      </c>
      <c r="E15" s="107">
        <f t="shared" si="2"/>
        <v>31.75</v>
      </c>
      <c r="F15" s="109">
        <f t="shared" si="4"/>
        <v>1873.25</v>
      </c>
      <c r="G15" s="67" t="s">
        <v>13</v>
      </c>
      <c r="H15" s="67" t="str">
        <f t="shared" si="3"/>
        <v>00304272870TRLO1</v>
      </c>
      <c r="I15" s="68"/>
      <c r="J15" t="s">
        <v>385</v>
      </c>
      <c r="K15" t="s">
        <v>386</v>
      </c>
      <c r="L15">
        <v>59</v>
      </c>
      <c r="M15">
        <v>31.75</v>
      </c>
      <c r="N15" t="s">
        <v>387</v>
      </c>
      <c r="O15" t="s">
        <v>2512</v>
      </c>
      <c r="P15" t="s">
        <v>388</v>
      </c>
      <c r="Q15" t="s">
        <v>2513</v>
      </c>
      <c r="R15">
        <v>840</v>
      </c>
      <c r="S15">
        <v>1</v>
      </c>
      <c r="T15">
        <v>1</v>
      </c>
      <c r="U15">
        <v>0</v>
      </c>
      <c r="V15" t="s">
        <v>2489</v>
      </c>
      <c r="W15" t="s">
        <v>403</v>
      </c>
      <c r="X15">
        <v>1</v>
      </c>
      <c r="Y15">
        <v>0</v>
      </c>
      <c r="Z15">
        <v>0</v>
      </c>
      <c r="AB15" t="s">
        <v>692</v>
      </c>
      <c r="AC15" t="s">
        <v>92</v>
      </c>
      <c r="AD15">
        <v>1</v>
      </c>
      <c r="AE15" t="s">
        <v>2513</v>
      </c>
      <c r="AF15" t="s">
        <v>385</v>
      </c>
      <c r="AG15">
        <v>1</v>
      </c>
      <c r="AJ15" t="s">
        <v>693</v>
      </c>
      <c r="AK15" t="s">
        <v>693</v>
      </c>
      <c r="AL15" t="s">
        <v>92</v>
      </c>
      <c r="AM15" t="s">
        <v>2249</v>
      </c>
      <c r="AN15" t="s">
        <v>92</v>
      </c>
      <c r="AP15">
        <v>0</v>
      </c>
    </row>
    <row r="16" spans="1:42">
      <c r="A16" s="69">
        <f ca="1">Overview!$W$8</f>
        <v>44720</v>
      </c>
      <c r="B16" s="65" t="str">
        <f t="shared" si="0"/>
        <v>09:31:37</v>
      </c>
      <c r="C16" s="65" t="s">
        <v>381</v>
      </c>
      <c r="D16" s="66">
        <f t="shared" si="1"/>
        <v>63</v>
      </c>
      <c r="E16" s="107">
        <f t="shared" si="2"/>
        <v>31.75</v>
      </c>
      <c r="F16" s="109">
        <f t="shared" si="4"/>
        <v>2000.25</v>
      </c>
      <c r="G16" s="67" t="s">
        <v>13</v>
      </c>
      <c r="H16" s="67" t="str">
        <f t="shared" si="3"/>
        <v>00304273959TRLO1</v>
      </c>
      <c r="I16" s="68"/>
      <c r="J16" t="s">
        <v>385</v>
      </c>
      <c r="K16" t="s">
        <v>386</v>
      </c>
      <c r="L16">
        <v>63</v>
      </c>
      <c r="M16">
        <v>31.75</v>
      </c>
      <c r="N16" t="s">
        <v>387</v>
      </c>
      <c r="O16" t="s">
        <v>2514</v>
      </c>
      <c r="P16" t="s">
        <v>388</v>
      </c>
      <c r="Q16" t="s">
        <v>2515</v>
      </c>
      <c r="R16">
        <v>840</v>
      </c>
      <c r="S16">
        <v>1</v>
      </c>
      <c r="T16">
        <v>1</v>
      </c>
      <c r="U16">
        <v>0</v>
      </c>
      <c r="V16" t="s">
        <v>2489</v>
      </c>
      <c r="W16" t="s">
        <v>403</v>
      </c>
      <c r="X16">
        <v>1</v>
      </c>
      <c r="Y16">
        <v>0</v>
      </c>
      <c r="Z16">
        <v>0</v>
      </c>
      <c r="AB16" t="s">
        <v>692</v>
      </c>
      <c r="AC16" t="s">
        <v>92</v>
      </c>
      <c r="AD16">
        <v>1</v>
      </c>
      <c r="AE16" t="s">
        <v>2515</v>
      </c>
      <c r="AF16" t="s">
        <v>385</v>
      </c>
      <c r="AG16">
        <v>1</v>
      </c>
      <c r="AJ16" t="s">
        <v>693</v>
      </c>
      <c r="AK16" t="s">
        <v>693</v>
      </c>
      <c r="AL16" t="s">
        <v>92</v>
      </c>
      <c r="AM16" t="s">
        <v>2249</v>
      </c>
      <c r="AN16" t="s">
        <v>92</v>
      </c>
      <c r="AP16">
        <v>0</v>
      </c>
    </row>
    <row r="17" spans="1:42">
      <c r="A17" s="69">
        <f ca="1">Overview!$W$8</f>
        <v>44720</v>
      </c>
      <c r="B17" s="65" t="str">
        <f t="shared" si="0"/>
        <v>09:33:58</v>
      </c>
      <c r="C17" s="65" t="s">
        <v>381</v>
      </c>
      <c r="D17" s="66">
        <f t="shared" si="1"/>
        <v>63</v>
      </c>
      <c r="E17" s="107">
        <f t="shared" si="2"/>
        <v>31.75</v>
      </c>
      <c r="F17" s="109">
        <f t="shared" si="4"/>
        <v>2000.25</v>
      </c>
      <c r="G17" s="67" t="s">
        <v>13</v>
      </c>
      <c r="H17" s="67" t="str">
        <f t="shared" si="3"/>
        <v>00304274741TRLO1</v>
      </c>
      <c r="I17" s="68"/>
      <c r="J17" t="s">
        <v>385</v>
      </c>
      <c r="K17" t="s">
        <v>386</v>
      </c>
      <c r="L17">
        <v>63</v>
      </c>
      <c r="M17">
        <v>31.75</v>
      </c>
      <c r="N17" t="s">
        <v>387</v>
      </c>
      <c r="O17" t="s">
        <v>2516</v>
      </c>
      <c r="P17" t="s">
        <v>388</v>
      </c>
      <c r="Q17" t="s">
        <v>2517</v>
      </c>
      <c r="R17">
        <v>840</v>
      </c>
      <c r="S17">
        <v>1</v>
      </c>
      <c r="T17">
        <v>1</v>
      </c>
      <c r="U17">
        <v>0</v>
      </c>
      <c r="V17" t="s">
        <v>2489</v>
      </c>
      <c r="W17" t="s">
        <v>403</v>
      </c>
      <c r="X17">
        <v>1</v>
      </c>
      <c r="Y17">
        <v>0</v>
      </c>
      <c r="Z17">
        <v>0</v>
      </c>
      <c r="AB17" t="s">
        <v>692</v>
      </c>
      <c r="AC17" t="s">
        <v>92</v>
      </c>
      <c r="AD17">
        <v>1</v>
      </c>
      <c r="AE17" t="s">
        <v>2517</v>
      </c>
      <c r="AF17" t="s">
        <v>385</v>
      </c>
      <c r="AG17">
        <v>1</v>
      </c>
      <c r="AJ17" t="s">
        <v>693</v>
      </c>
      <c r="AK17" t="s">
        <v>693</v>
      </c>
      <c r="AL17" t="s">
        <v>92</v>
      </c>
      <c r="AM17" t="s">
        <v>2249</v>
      </c>
      <c r="AN17" t="s">
        <v>92</v>
      </c>
      <c r="AP17">
        <v>0</v>
      </c>
    </row>
    <row r="18" spans="1:42">
      <c r="A18" s="69">
        <f ca="1">Overview!$W$8</f>
        <v>44720</v>
      </c>
      <c r="B18" s="65" t="str">
        <f t="shared" si="0"/>
        <v>09:33:59</v>
      </c>
      <c r="C18" s="65" t="s">
        <v>381</v>
      </c>
      <c r="D18" s="66">
        <f t="shared" si="1"/>
        <v>104</v>
      </c>
      <c r="E18" s="107">
        <f t="shared" si="2"/>
        <v>31.7</v>
      </c>
      <c r="F18" s="109">
        <f t="shared" si="4"/>
        <v>3296.7999999999997</v>
      </c>
      <c r="G18" s="67" t="s">
        <v>13</v>
      </c>
      <c r="H18" s="67" t="str">
        <f t="shared" si="3"/>
        <v>00304274745TRLO1</v>
      </c>
      <c r="I18" s="68"/>
      <c r="J18" t="s">
        <v>385</v>
      </c>
      <c r="K18" t="s">
        <v>386</v>
      </c>
      <c r="L18">
        <v>104</v>
      </c>
      <c r="M18">
        <v>31.7</v>
      </c>
      <c r="N18" t="s">
        <v>387</v>
      </c>
      <c r="O18" t="s">
        <v>2518</v>
      </c>
      <c r="P18" t="s">
        <v>388</v>
      </c>
      <c r="Q18" t="s">
        <v>2519</v>
      </c>
      <c r="R18">
        <v>840</v>
      </c>
      <c r="S18">
        <v>1</v>
      </c>
      <c r="T18">
        <v>1</v>
      </c>
      <c r="U18">
        <v>0</v>
      </c>
      <c r="V18" t="s">
        <v>2489</v>
      </c>
      <c r="W18" t="s">
        <v>403</v>
      </c>
      <c r="X18">
        <v>1</v>
      </c>
      <c r="Y18">
        <v>0</v>
      </c>
      <c r="Z18">
        <v>0</v>
      </c>
      <c r="AB18" t="s">
        <v>692</v>
      </c>
      <c r="AC18" t="s">
        <v>92</v>
      </c>
      <c r="AD18">
        <v>1</v>
      </c>
      <c r="AE18" t="s">
        <v>2519</v>
      </c>
      <c r="AF18" t="s">
        <v>385</v>
      </c>
      <c r="AG18">
        <v>1</v>
      </c>
      <c r="AJ18" t="s">
        <v>693</v>
      </c>
      <c r="AK18" t="s">
        <v>693</v>
      </c>
      <c r="AL18" t="s">
        <v>92</v>
      </c>
      <c r="AM18" t="s">
        <v>2249</v>
      </c>
      <c r="AN18" t="s">
        <v>92</v>
      </c>
      <c r="AP18">
        <v>0</v>
      </c>
    </row>
    <row r="19" spans="1:42">
      <c r="A19" s="69">
        <f ca="1">Overview!$W$8</f>
        <v>44720</v>
      </c>
      <c r="B19" s="65" t="str">
        <f t="shared" si="0"/>
        <v>09:33:59</v>
      </c>
      <c r="C19" s="65" t="s">
        <v>381</v>
      </c>
      <c r="D19" s="66">
        <f t="shared" si="1"/>
        <v>57</v>
      </c>
      <c r="E19" s="107">
        <f t="shared" si="2"/>
        <v>31.7</v>
      </c>
      <c r="F19" s="109">
        <f t="shared" si="4"/>
        <v>1806.8999999999999</v>
      </c>
      <c r="G19" s="67" t="s">
        <v>13</v>
      </c>
      <c r="H19" s="67" t="str">
        <f t="shared" si="3"/>
        <v>00304274747TRLO1</v>
      </c>
      <c r="I19" s="68"/>
      <c r="J19" t="s">
        <v>385</v>
      </c>
      <c r="K19" t="s">
        <v>386</v>
      </c>
      <c r="L19">
        <v>57</v>
      </c>
      <c r="M19">
        <v>31.7</v>
      </c>
      <c r="N19" t="s">
        <v>387</v>
      </c>
      <c r="O19" t="s">
        <v>2518</v>
      </c>
      <c r="P19" t="s">
        <v>388</v>
      </c>
      <c r="Q19" t="s">
        <v>2520</v>
      </c>
      <c r="R19">
        <v>840</v>
      </c>
      <c r="S19">
        <v>1</v>
      </c>
      <c r="T19">
        <v>1</v>
      </c>
      <c r="U19">
        <v>0</v>
      </c>
      <c r="V19" t="s">
        <v>2489</v>
      </c>
      <c r="W19" t="s">
        <v>403</v>
      </c>
      <c r="X19">
        <v>1</v>
      </c>
      <c r="Y19">
        <v>0</v>
      </c>
      <c r="Z19">
        <v>0</v>
      </c>
      <c r="AB19" t="s">
        <v>692</v>
      </c>
      <c r="AC19" t="s">
        <v>92</v>
      </c>
      <c r="AD19">
        <v>1</v>
      </c>
      <c r="AE19" t="s">
        <v>2520</v>
      </c>
      <c r="AF19" t="s">
        <v>385</v>
      </c>
      <c r="AG19">
        <v>1</v>
      </c>
      <c r="AJ19" t="s">
        <v>693</v>
      </c>
      <c r="AK19" t="s">
        <v>693</v>
      </c>
      <c r="AL19" t="s">
        <v>92</v>
      </c>
      <c r="AM19" t="s">
        <v>2249</v>
      </c>
      <c r="AN19" t="s">
        <v>92</v>
      </c>
      <c r="AP19">
        <v>0</v>
      </c>
    </row>
    <row r="20" spans="1:42">
      <c r="A20" s="69">
        <f ca="1">Overview!$W$8</f>
        <v>44720</v>
      </c>
      <c r="B20" s="65" t="str">
        <f t="shared" si="0"/>
        <v>09:36:37</v>
      </c>
      <c r="C20" s="65" t="s">
        <v>381</v>
      </c>
      <c r="D20" s="66">
        <f t="shared" si="1"/>
        <v>70</v>
      </c>
      <c r="E20" s="107">
        <f t="shared" si="2"/>
        <v>31.7</v>
      </c>
      <c r="F20" s="109">
        <f t="shared" si="4"/>
        <v>2219</v>
      </c>
      <c r="G20" s="67" t="s">
        <v>13</v>
      </c>
      <c r="H20" s="67" t="str">
        <f t="shared" si="3"/>
        <v>00304275712TRLO1</v>
      </c>
      <c r="I20" s="68"/>
      <c r="J20" t="s">
        <v>385</v>
      </c>
      <c r="K20" t="s">
        <v>386</v>
      </c>
      <c r="L20">
        <v>70</v>
      </c>
      <c r="M20">
        <v>31.7</v>
      </c>
      <c r="N20" t="s">
        <v>387</v>
      </c>
      <c r="O20" t="s">
        <v>2521</v>
      </c>
      <c r="P20" t="s">
        <v>388</v>
      </c>
      <c r="Q20" t="s">
        <v>2522</v>
      </c>
      <c r="R20">
        <v>840</v>
      </c>
      <c r="S20">
        <v>1</v>
      </c>
      <c r="T20">
        <v>1</v>
      </c>
      <c r="U20">
        <v>0</v>
      </c>
      <c r="V20" t="s">
        <v>2489</v>
      </c>
      <c r="W20" t="s">
        <v>403</v>
      </c>
      <c r="X20">
        <v>1</v>
      </c>
      <c r="Y20">
        <v>0</v>
      </c>
      <c r="Z20">
        <v>0</v>
      </c>
      <c r="AB20" t="s">
        <v>692</v>
      </c>
      <c r="AC20" t="s">
        <v>92</v>
      </c>
      <c r="AD20">
        <v>1</v>
      </c>
      <c r="AE20" t="s">
        <v>2522</v>
      </c>
      <c r="AF20" t="s">
        <v>385</v>
      </c>
      <c r="AG20">
        <v>1</v>
      </c>
      <c r="AJ20" t="s">
        <v>693</v>
      </c>
      <c r="AK20" t="s">
        <v>693</v>
      </c>
      <c r="AL20" t="s">
        <v>92</v>
      </c>
      <c r="AM20" t="s">
        <v>2249</v>
      </c>
      <c r="AN20" t="s">
        <v>92</v>
      </c>
      <c r="AP20">
        <v>0</v>
      </c>
    </row>
    <row r="21" spans="1:42">
      <c r="A21" s="69">
        <f ca="1">Overview!$W$8</f>
        <v>44720</v>
      </c>
      <c r="B21" s="65" t="str">
        <f t="shared" si="0"/>
        <v>09:39:28</v>
      </c>
      <c r="C21" s="65" t="s">
        <v>381</v>
      </c>
      <c r="D21" s="66">
        <f t="shared" si="1"/>
        <v>62</v>
      </c>
      <c r="E21" s="107">
        <f t="shared" si="2"/>
        <v>31.7</v>
      </c>
      <c r="F21" s="109">
        <f t="shared" si="4"/>
        <v>1965.3999999999999</v>
      </c>
      <c r="G21" s="67" t="s">
        <v>13</v>
      </c>
      <c r="H21" s="67" t="str">
        <f t="shared" si="3"/>
        <v>00304276582TRLO1</v>
      </c>
      <c r="I21" s="68"/>
      <c r="J21" t="s">
        <v>385</v>
      </c>
      <c r="K21" t="s">
        <v>386</v>
      </c>
      <c r="L21">
        <v>62</v>
      </c>
      <c r="M21">
        <v>31.7</v>
      </c>
      <c r="N21" t="s">
        <v>387</v>
      </c>
      <c r="O21" t="s">
        <v>2523</v>
      </c>
      <c r="P21" t="s">
        <v>388</v>
      </c>
      <c r="Q21" t="s">
        <v>2524</v>
      </c>
      <c r="R21">
        <v>840</v>
      </c>
      <c r="S21">
        <v>1</v>
      </c>
      <c r="T21">
        <v>1</v>
      </c>
      <c r="U21">
        <v>0</v>
      </c>
      <c r="V21" t="s">
        <v>2489</v>
      </c>
      <c r="W21" t="s">
        <v>403</v>
      </c>
      <c r="X21">
        <v>1</v>
      </c>
      <c r="Y21">
        <v>0</v>
      </c>
      <c r="Z21">
        <v>0</v>
      </c>
      <c r="AB21" t="s">
        <v>692</v>
      </c>
      <c r="AC21" t="s">
        <v>92</v>
      </c>
      <c r="AD21">
        <v>1</v>
      </c>
      <c r="AE21" t="s">
        <v>2524</v>
      </c>
      <c r="AF21" t="s">
        <v>385</v>
      </c>
      <c r="AG21">
        <v>1</v>
      </c>
      <c r="AJ21" t="s">
        <v>693</v>
      </c>
      <c r="AK21" t="s">
        <v>693</v>
      </c>
      <c r="AL21" t="s">
        <v>92</v>
      </c>
      <c r="AM21" t="s">
        <v>2249</v>
      </c>
      <c r="AN21" t="s">
        <v>92</v>
      </c>
      <c r="AP21">
        <v>0</v>
      </c>
    </row>
    <row r="22" spans="1:42">
      <c r="A22" s="69">
        <f ca="1">Overview!$W$8</f>
        <v>44720</v>
      </c>
      <c r="B22" s="65" t="str">
        <f t="shared" si="0"/>
        <v>09:43:53</v>
      </c>
      <c r="C22" s="65" t="s">
        <v>381</v>
      </c>
      <c r="D22" s="66">
        <f t="shared" si="1"/>
        <v>94</v>
      </c>
      <c r="E22" s="107">
        <f t="shared" si="2"/>
        <v>31.7</v>
      </c>
      <c r="F22" s="109">
        <f t="shared" si="4"/>
        <v>2979.7999999999997</v>
      </c>
      <c r="G22" s="67" t="s">
        <v>13</v>
      </c>
      <c r="H22" s="67" t="str">
        <f t="shared" si="3"/>
        <v>00304277955TRLO1</v>
      </c>
      <c r="I22" s="68"/>
      <c r="J22" t="s">
        <v>385</v>
      </c>
      <c r="K22" t="s">
        <v>386</v>
      </c>
      <c r="L22">
        <v>94</v>
      </c>
      <c r="M22">
        <v>31.7</v>
      </c>
      <c r="N22" t="s">
        <v>387</v>
      </c>
      <c r="O22" t="s">
        <v>2525</v>
      </c>
      <c r="P22" t="s">
        <v>388</v>
      </c>
      <c r="Q22" t="s">
        <v>2526</v>
      </c>
      <c r="R22">
        <v>840</v>
      </c>
      <c r="S22">
        <v>1</v>
      </c>
      <c r="T22">
        <v>1</v>
      </c>
      <c r="U22">
        <v>0</v>
      </c>
      <c r="V22" t="s">
        <v>2489</v>
      </c>
      <c r="W22" t="s">
        <v>403</v>
      </c>
      <c r="X22">
        <v>1</v>
      </c>
      <c r="Y22">
        <v>0</v>
      </c>
      <c r="Z22">
        <v>0</v>
      </c>
      <c r="AB22" t="s">
        <v>692</v>
      </c>
      <c r="AC22" t="s">
        <v>92</v>
      </c>
      <c r="AD22">
        <v>1</v>
      </c>
      <c r="AE22" t="s">
        <v>2526</v>
      </c>
      <c r="AF22" t="s">
        <v>385</v>
      </c>
      <c r="AG22">
        <v>1</v>
      </c>
      <c r="AJ22" t="s">
        <v>693</v>
      </c>
      <c r="AK22" t="s">
        <v>693</v>
      </c>
      <c r="AL22" t="s">
        <v>92</v>
      </c>
      <c r="AM22" t="s">
        <v>2249</v>
      </c>
      <c r="AN22" t="s">
        <v>92</v>
      </c>
      <c r="AP22">
        <v>0</v>
      </c>
    </row>
    <row r="23" spans="1:42">
      <c r="A23" s="69">
        <f ca="1">Overview!$W$8</f>
        <v>44720</v>
      </c>
      <c r="B23" s="65" t="str">
        <f t="shared" si="0"/>
        <v>09:48:13</v>
      </c>
      <c r="C23" s="65" t="s">
        <v>381</v>
      </c>
      <c r="D23" s="66">
        <f t="shared" si="1"/>
        <v>94</v>
      </c>
      <c r="E23" s="107">
        <f t="shared" si="2"/>
        <v>31.7</v>
      </c>
      <c r="F23" s="109">
        <f t="shared" si="4"/>
        <v>2979.7999999999997</v>
      </c>
      <c r="G23" s="67" t="s">
        <v>13</v>
      </c>
      <c r="H23" s="67" t="str">
        <f t="shared" si="3"/>
        <v>00304279372TRLO1</v>
      </c>
      <c r="I23" s="68"/>
      <c r="J23" t="s">
        <v>385</v>
      </c>
      <c r="K23" t="s">
        <v>386</v>
      </c>
      <c r="L23">
        <v>94</v>
      </c>
      <c r="M23">
        <v>31.7</v>
      </c>
      <c r="N23" t="s">
        <v>387</v>
      </c>
      <c r="O23" t="s">
        <v>2527</v>
      </c>
      <c r="P23" t="s">
        <v>388</v>
      </c>
      <c r="Q23" t="s">
        <v>2528</v>
      </c>
      <c r="R23">
        <v>840</v>
      </c>
      <c r="S23">
        <v>1</v>
      </c>
      <c r="T23">
        <v>1</v>
      </c>
      <c r="U23">
        <v>0</v>
      </c>
      <c r="V23" t="s">
        <v>2489</v>
      </c>
      <c r="W23" t="s">
        <v>403</v>
      </c>
      <c r="X23">
        <v>1</v>
      </c>
      <c r="Y23">
        <v>0</v>
      </c>
      <c r="Z23">
        <v>0</v>
      </c>
      <c r="AB23" t="s">
        <v>692</v>
      </c>
      <c r="AC23" t="s">
        <v>92</v>
      </c>
      <c r="AD23">
        <v>1</v>
      </c>
      <c r="AE23" t="s">
        <v>2528</v>
      </c>
      <c r="AF23" t="s">
        <v>385</v>
      </c>
      <c r="AG23">
        <v>1</v>
      </c>
      <c r="AJ23" t="s">
        <v>693</v>
      </c>
      <c r="AK23" t="s">
        <v>693</v>
      </c>
      <c r="AL23" t="s">
        <v>92</v>
      </c>
      <c r="AM23" t="s">
        <v>2249</v>
      </c>
      <c r="AN23" t="s">
        <v>92</v>
      </c>
      <c r="AP23">
        <v>0</v>
      </c>
    </row>
    <row r="24" spans="1:42">
      <c r="A24" s="69">
        <f ca="1">Overview!$W$8</f>
        <v>44720</v>
      </c>
      <c r="B24" s="65" t="str">
        <f t="shared" si="0"/>
        <v>09:50:40</v>
      </c>
      <c r="C24" s="65" t="s">
        <v>381</v>
      </c>
      <c r="D24" s="66">
        <f t="shared" si="1"/>
        <v>52</v>
      </c>
      <c r="E24" s="107">
        <f t="shared" si="2"/>
        <v>31.7</v>
      </c>
      <c r="F24" s="109">
        <f t="shared" si="4"/>
        <v>1648.3999999999999</v>
      </c>
      <c r="G24" s="67" t="s">
        <v>13</v>
      </c>
      <c r="H24" s="67" t="str">
        <f t="shared" si="3"/>
        <v>00304280259TRLO1</v>
      </c>
      <c r="I24" s="68"/>
      <c r="J24" t="s">
        <v>385</v>
      </c>
      <c r="K24" t="s">
        <v>386</v>
      </c>
      <c r="L24">
        <v>52</v>
      </c>
      <c r="M24">
        <v>31.7</v>
      </c>
      <c r="N24" t="s">
        <v>387</v>
      </c>
      <c r="O24" t="s">
        <v>2529</v>
      </c>
      <c r="P24" t="s">
        <v>388</v>
      </c>
      <c r="Q24" t="s">
        <v>2530</v>
      </c>
      <c r="R24">
        <v>840</v>
      </c>
      <c r="S24">
        <v>1</v>
      </c>
      <c r="T24">
        <v>1</v>
      </c>
      <c r="U24">
        <v>0</v>
      </c>
      <c r="V24" t="s">
        <v>2489</v>
      </c>
      <c r="W24" t="s">
        <v>403</v>
      </c>
      <c r="X24">
        <v>1</v>
      </c>
      <c r="Y24">
        <v>0</v>
      </c>
      <c r="Z24">
        <v>0</v>
      </c>
      <c r="AB24" t="s">
        <v>692</v>
      </c>
      <c r="AC24" t="s">
        <v>92</v>
      </c>
      <c r="AD24">
        <v>1</v>
      </c>
      <c r="AE24" t="s">
        <v>2530</v>
      </c>
      <c r="AF24" t="s">
        <v>385</v>
      </c>
      <c r="AG24">
        <v>1</v>
      </c>
      <c r="AJ24" t="s">
        <v>693</v>
      </c>
      <c r="AK24" t="s">
        <v>693</v>
      </c>
      <c r="AL24" t="s">
        <v>92</v>
      </c>
      <c r="AM24" t="s">
        <v>2249</v>
      </c>
      <c r="AN24" t="s">
        <v>92</v>
      </c>
      <c r="AP24">
        <v>0</v>
      </c>
    </row>
    <row r="25" spans="1:42">
      <c r="A25" s="69">
        <f ca="1">Overview!$W$8</f>
        <v>44720</v>
      </c>
      <c r="B25" s="65" t="str">
        <f t="shared" si="0"/>
        <v>09:56:02</v>
      </c>
      <c r="C25" s="65" t="s">
        <v>381</v>
      </c>
      <c r="D25" s="66">
        <f t="shared" si="1"/>
        <v>112</v>
      </c>
      <c r="E25" s="107">
        <f t="shared" si="2"/>
        <v>31.7</v>
      </c>
      <c r="F25" s="109">
        <f t="shared" si="4"/>
        <v>3550.4</v>
      </c>
      <c r="G25" s="67" t="s">
        <v>13</v>
      </c>
      <c r="H25" s="67" t="str">
        <f t="shared" si="3"/>
        <v>00304282133TRLO1</v>
      </c>
      <c r="I25" s="68"/>
      <c r="J25" t="s">
        <v>385</v>
      </c>
      <c r="K25" t="s">
        <v>386</v>
      </c>
      <c r="L25">
        <v>112</v>
      </c>
      <c r="M25">
        <v>31.7</v>
      </c>
      <c r="N25" t="s">
        <v>387</v>
      </c>
      <c r="O25" t="s">
        <v>2531</v>
      </c>
      <c r="P25" t="s">
        <v>388</v>
      </c>
      <c r="Q25" t="s">
        <v>2532</v>
      </c>
      <c r="R25">
        <v>840</v>
      </c>
      <c r="S25">
        <v>1</v>
      </c>
      <c r="T25">
        <v>1</v>
      </c>
      <c r="U25">
        <v>0</v>
      </c>
      <c r="V25" t="s">
        <v>2489</v>
      </c>
      <c r="W25" t="s">
        <v>403</v>
      </c>
      <c r="X25">
        <v>1</v>
      </c>
      <c r="Y25">
        <v>0</v>
      </c>
      <c r="Z25">
        <v>0</v>
      </c>
      <c r="AB25" t="s">
        <v>692</v>
      </c>
      <c r="AC25" t="s">
        <v>92</v>
      </c>
      <c r="AD25">
        <v>1</v>
      </c>
      <c r="AE25" t="s">
        <v>2532</v>
      </c>
      <c r="AF25" t="s">
        <v>385</v>
      </c>
      <c r="AG25">
        <v>1</v>
      </c>
      <c r="AJ25" t="s">
        <v>693</v>
      </c>
      <c r="AK25" t="s">
        <v>693</v>
      </c>
      <c r="AL25" t="s">
        <v>92</v>
      </c>
      <c r="AM25" t="s">
        <v>2249</v>
      </c>
      <c r="AN25" t="s">
        <v>92</v>
      </c>
      <c r="AP25">
        <v>0</v>
      </c>
    </row>
    <row r="26" spans="1:42">
      <c r="A26" s="69">
        <f ca="1">Overview!$W$8</f>
        <v>44720</v>
      </c>
      <c r="B26" s="65" t="str">
        <f t="shared" si="0"/>
        <v>10:00:01</v>
      </c>
      <c r="C26" s="65" t="s">
        <v>381</v>
      </c>
      <c r="D26" s="66">
        <f t="shared" si="1"/>
        <v>82</v>
      </c>
      <c r="E26" s="107">
        <f t="shared" si="2"/>
        <v>31.7</v>
      </c>
      <c r="F26" s="109">
        <f t="shared" si="4"/>
        <v>2599.4</v>
      </c>
      <c r="G26" s="67" t="s">
        <v>13</v>
      </c>
      <c r="H26" s="67" t="str">
        <f t="shared" si="3"/>
        <v>00304283289TRLO1</v>
      </c>
      <c r="I26" s="68"/>
      <c r="J26" t="s">
        <v>385</v>
      </c>
      <c r="K26" t="s">
        <v>386</v>
      </c>
      <c r="L26">
        <v>82</v>
      </c>
      <c r="M26">
        <v>31.7</v>
      </c>
      <c r="N26" t="s">
        <v>387</v>
      </c>
      <c r="O26" t="s">
        <v>2533</v>
      </c>
      <c r="P26" t="s">
        <v>388</v>
      </c>
      <c r="Q26" t="s">
        <v>2534</v>
      </c>
      <c r="R26">
        <v>840</v>
      </c>
      <c r="S26">
        <v>1</v>
      </c>
      <c r="T26">
        <v>1</v>
      </c>
      <c r="U26">
        <v>0</v>
      </c>
      <c r="V26" t="s">
        <v>2489</v>
      </c>
      <c r="W26" t="s">
        <v>403</v>
      </c>
      <c r="X26">
        <v>1</v>
      </c>
      <c r="Y26">
        <v>0</v>
      </c>
      <c r="Z26">
        <v>0</v>
      </c>
      <c r="AB26" t="s">
        <v>692</v>
      </c>
      <c r="AC26" t="s">
        <v>92</v>
      </c>
      <c r="AD26">
        <v>1</v>
      </c>
      <c r="AE26" t="s">
        <v>2534</v>
      </c>
      <c r="AF26" t="s">
        <v>385</v>
      </c>
      <c r="AG26">
        <v>1</v>
      </c>
      <c r="AJ26" t="s">
        <v>693</v>
      </c>
      <c r="AK26" t="s">
        <v>693</v>
      </c>
      <c r="AL26" t="s">
        <v>92</v>
      </c>
      <c r="AM26" t="s">
        <v>2249</v>
      </c>
      <c r="AN26" t="s">
        <v>92</v>
      </c>
      <c r="AP26">
        <v>0</v>
      </c>
    </row>
    <row r="27" spans="1:42">
      <c r="A27" s="69">
        <f ca="1">Overview!$W$8</f>
        <v>44720</v>
      </c>
      <c r="B27" s="65" t="str">
        <f t="shared" si="0"/>
        <v>10:03:40</v>
      </c>
      <c r="C27" s="65" t="s">
        <v>381</v>
      </c>
      <c r="D27" s="66">
        <f t="shared" si="1"/>
        <v>80</v>
      </c>
      <c r="E27" s="107">
        <f t="shared" si="2"/>
        <v>31.7</v>
      </c>
      <c r="F27" s="109">
        <f t="shared" si="4"/>
        <v>2536</v>
      </c>
      <c r="G27" s="67" t="s">
        <v>13</v>
      </c>
      <c r="H27" s="67" t="str">
        <f t="shared" si="3"/>
        <v>00304284623TRLO1</v>
      </c>
      <c r="I27" s="68"/>
      <c r="J27" t="s">
        <v>385</v>
      </c>
      <c r="K27" t="s">
        <v>386</v>
      </c>
      <c r="L27">
        <v>80</v>
      </c>
      <c r="M27">
        <v>31.7</v>
      </c>
      <c r="N27" t="s">
        <v>387</v>
      </c>
      <c r="O27" t="s">
        <v>2535</v>
      </c>
      <c r="P27" t="s">
        <v>388</v>
      </c>
      <c r="Q27" t="s">
        <v>2536</v>
      </c>
      <c r="R27">
        <v>840</v>
      </c>
      <c r="S27">
        <v>1</v>
      </c>
      <c r="T27">
        <v>1</v>
      </c>
      <c r="U27">
        <v>0</v>
      </c>
      <c r="V27" t="s">
        <v>2489</v>
      </c>
      <c r="W27" t="s">
        <v>403</v>
      </c>
      <c r="X27">
        <v>1</v>
      </c>
      <c r="Y27">
        <v>0</v>
      </c>
      <c r="Z27">
        <v>0</v>
      </c>
      <c r="AB27" t="s">
        <v>692</v>
      </c>
      <c r="AC27" t="s">
        <v>92</v>
      </c>
      <c r="AD27">
        <v>1</v>
      </c>
      <c r="AE27" t="s">
        <v>2536</v>
      </c>
      <c r="AF27" t="s">
        <v>385</v>
      </c>
      <c r="AG27">
        <v>1</v>
      </c>
      <c r="AJ27" t="s">
        <v>693</v>
      </c>
      <c r="AK27" t="s">
        <v>693</v>
      </c>
      <c r="AL27" t="s">
        <v>92</v>
      </c>
      <c r="AM27" t="s">
        <v>2249</v>
      </c>
      <c r="AN27" t="s">
        <v>92</v>
      </c>
      <c r="AP27">
        <v>0</v>
      </c>
    </row>
    <row r="28" spans="1:42">
      <c r="A28" s="69">
        <f ca="1">Overview!$W$8</f>
        <v>44720</v>
      </c>
      <c r="B28" s="65" t="str">
        <f t="shared" si="0"/>
        <v>10:05:54</v>
      </c>
      <c r="C28" s="65" t="s">
        <v>381</v>
      </c>
      <c r="D28" s="66">
        <f t="shared" si="1"/>
        <v>50</v>
      </c>
      <c r="E28" s="107">
        <f t="shared" si="2"/>
        <v>31.7</v>
      </c>
      <c r="F28" s="109">
        <f t="shared" si="4"/>
        <v>1585</v>
      </c>
      <c r="G28" s="67" t="s">
        <v>13</v>
      </c>
      <c r="H28" s="67" t="str">
        <f t="shared" si="3"/>
        <v>00304285341TRLO1</v>
      </c>
      <c r="I28" s="68"/>
      <c r="J28" t="s">
        <v>385</v>
      </c>
      <c r="K28" t="s">
        <v>386</v>
      </c>
      <c r="L28">
        <v>50</v>
      </c>
      <c r="M28">
        <v>31.7</v>
      </c>
      <c r="N28" t="s">
        <v>387</v>
      </c>
      <c r="O28" t="s">
        <v>2537</v>
      </c>
      <c r="P28" t="s">
        <v>388</v>
      </c>
      <c r="Q28" t="s">
        <v>2538</v>
      </c>
      <c r="R28">
        <v>840</v>
      </c>
      <c r="S28">
        <v>1</v>
      </c>
      <c r="T28">
        <v>1</v>
      </c>
      <c r="U28">
        <v>0</v>
      </c>
      <c r="V28" t="s">
        <v>2489</v>
      </c>
      <c r="W28" t="s">
        <v>403</v>
      </c>
      <c r="X28">
        <v>1</v>
      </c>
      <c r="Y28">
        <v>0</v>
      </c>
      <c r="Z28">
        <v>0</v>
      </c>
      <c r="AB28" t="s">
        <v>692</v>
      </c>
      <c r="AC28" t="s">
        <v>92</v>
      </c>
      <c r="AD28">
        <v>1</v>
      </c>
      <c r="AE28" t="s">
        <v>2538</v>
      </c>
      <c r="AF28" t="s">
        <v>385</v>
      </c>
      <c r="AG28">
        <v>1</v>
      </c>
      <c r="AJ28" t="s">
        <v>693</v>
      </c>
      <c r="AK28" t="s">
        <v>693</v>
      </c>
      <c r="AL28" t="s">
        <v>92</v>
      </c>
      <c r="AM28" t="s">
        <v>2249</v>
      </c>
      <c r="AN28" t="s">
        <v>92</v>
      </c>
      <c r="AP28">
        <v>0</v>
      </c>
    </row>
    <row r="29" spans="1:42">
      <c r="A29" s="69">
        <f ca="1">Overview!$W$8</f>
        <v>44720</v>
      </c>
      <c r="B29" s="65" t="str">
        <f t="shared" si="0"/>
        <v>10:10:23</v>
      </c>
      <c r="C29" s="65" t="s">
        <v>381</v>
      </c>
      <c r="D29" s="66">
        <f t="shared" si="1"/>
        <v>100</v>
      </c>
      <c r="E29" s="107">
        <f t="shared" si="2"/>
        <v>31.7</v>
      </c>
      <c r="F29" s="109">
        <f t="shared" si="4"/>
        <v>3170</v>
      </c>
      <c r="G29" s="67" t="s">
        <v>13</v>
      </c>
      <c r="H29" s="67" t="str">
        <f t="shared" si="3"/>
        <v>00304286821TRLO1</v>
      </c>
      <c r="I29" s="68"/>
      <c r="J29" t="s">
        <v>385</v>
      </c>
      <c r="K29" t="s">
        <v>386</v>
      </c>
      <c r="L29">
        <v>100</v>
      </c>
      <c r="M29">
        <v>31.7</v>
      </c>
      <c r="N29" t="s">
        <v>387</v>
      </c>
      <c r="O29" t="s">
        <v>2539</v>
      </c>
      <c r="P29" t="s">
        <v>388</v>
      </c>
      <c r="Q29" t="s">
        <v>2540</v>
      </c>
      <c r="R29">
        <v>840</v>
      </c>
      <c r="S29">
        <v>1</v>
      </c>
      <c r="T29">
        <v>1</v>
      </c>
      <c r="U29">
        <v>0</v>
      </c>
      <c r="V29" t="s">
        <v>2489</v>
      </c>
      <c r="W29" t="s">
        <v>403</v>
      </c>
      <c r="X29">
        <v>1</v>
      </c>
      <c r="Y29">
        <v>0</v>
      </c>
      <c r="Z29">
        <v>0</v>
      </c>
      <c r="AB29" t="s">
        <v>692</v>
      </c>
      <c r="AC29" t="s">
        <v>92</v>
      </c>
      <c r="AD29">
        <v>1</v>
      </c>
      <c r="AE29" t="s">
        <v>2540</v>
      </c>
      <c r="AF29" t="s">
        <v>385</v>
      </c>
      <c r="AG29">
        <v>1</v>
      </c>
      <c r="AJ29" t="s">
        <v>693</v>
      </c>
      <c r="AK29" t="s">
        <v>693</v>
      </c>
      <c r="AL29" t="s">
        <v>92</v>
      </c>
      <c r="AM29" t="s">
        <v>2249</v>
      </c>
      <c r="AN29" t="s">
        <v>92</v>
      </c>
      <c r="AP29">
        <v>0</v>
      </c>
    </row>
    <row r="30" spans="1:42">
      <c r="A30" s="69">
        <f ca="1">Overview!$W$8</f>
        <v>44720</v>
      </c>
      <c r="B30" s="65" t="str">
        <f t="shared" si="0"/>
        <v>10:14:25</v>
      </c>
      <c r="C30" s="65" t="s">
        <v>381</v>
      </c>
      <c r="D30" s="66">
        <f t="shared" si="1"/>
        <v>84</v>
      </c>
      <c r="E30" s="107">
        <f t="shared" si="2"/>
        <v>31.7</v>
      </c>
      <c r="F30" s="109">
        <f t="shared" si="4"/>
        <v>2662.7999999999997</v>
      </c>
      <c r="G30" s="67" t="s">
        <v>13</v>
      </c>
      <c r="H30" s="67" t="str">
        <f t="shared" si="3"/>
        <v>00304288379TRLO1</v>
      </c>
      <c r="J30" t="s">
        <v>385</v>
      </c>
      <c r="K30" t="s">
        <v>386</v>
      </c>
      <c r="L30">
        <v>84</v>
      </c>
      <c r="M30">
        <v>31.7</v>
      </c>
      <c r="N30" t="s">
        <v>387</v>
      </c>
      <c r="O30" t="s">
        <v>2541</v>
      </c>
      <c r="P30" t="s">
        <v>388</v>
      </c>
      <c r="Q30" t="s">
        <v>2542</v>
      </c>
      <c r="R30">
        <v>840</v>
      </c>
      <c r="S30">
        <v>1</v>
      </c>
      <c r="T30">
        <v>1</v>
      </c>
      <c r="U30">
        <v>0</v>
      </c>
      <c r="V30" t="s">
        <v>2489</v>
      </c>
      <c r="W30" t="s">
        <v>403</v>
      </c>
      <c r="X30">
        <v>1</v>
      </c>
      <c r="Y30">
        <v>0</v>
      </c>
      <c r="Z30">
        <v>0</v>
      </c>
      <c r="AB30" t="s">
        <v>692</v>
      </c>
      <c r="AC30" t="s">
        <v>92</v>
      </c>
      <c r="AD30">
        <v>1</v>
      </c>
      <c r="AE30" t="s">
        <v>2542</v>
      </c>
      <c r="AF30" t="s">
        <v>385</v>
      </c>
      <c r="AG30">
        <v>1</v>
      </c>
      <c r="AJ30" t="s">
        <v>693</v>
      </c>
      <c r="AK30" t="s">
        <v>693</v>
      </c>
      <c r="AL30" t="s">
        <v>92</v>
      </c>
      <c r="AM30" t="s">
        <v>2249</v>
      </c>
      <c r="AN30" t="s">
        <v>92</v>
      </c>
      <c r="AP30">
        <v>0</v>
      </c>
    </row>
    <row r="31" spans="1:42">
      <c r="A31" s="69">
        <f ca="1">Overview!$W$8</f>
        <v>44720</v>
      </c>
      <c r="B31" s="65" t="str">
        <f t="shared" si="0"/>
        <v>10:17:29</v>
      </c>
      <c r="C31" s="65" t="s">
        <v>381</v>
      </c>
      <c r="D31" s="66">
        <f t="shared" si="1"/>
        <v>64</v>
      </c>
      <c r="E31" s="107">
        <f t="shared" si="2"/>
        <v>31.7</v>
      </c>
      <c r="F31" s="109">
        <f t="shared" si="4"/>
        <v>2028.8</v>
      </c>
      <c r="G31" s="67" t="s">
        <v>13</v>
      </c>
      <c r="H31" s="67" t="str">
        <f t="shared" si="3"/>
        <v>00304289385TRLO1</v>
      </c>
      <c r="J31" t="s">
        <v>385</v>
      </c>
      <c r="K31" t="s">
        <v>386</v>
      </c>
      <c r="L31">
        <v>64</v>
      </c>
      <c r="M31">
        <v>31.7</v>
      </c>
      <c r="N31" t="s">
        <v>387</v>
      </c>
      <c r="O31" t="s">
        <v>2543</v>
      </c>
      <c r="P31" t="s">
        <v>388</v>
      </c>
      <c r="Q31" t="s">
        <v>2544</v>
      </c>
      <c r="R31">
        <v>840</v>
      </c>
      <c r="S31">
        <v>1</v>
      </c>
      <c r="T31">
        <v>1</v>
      </c>
      <c r="U31">
        <v>0</v>
      </c>
      <c r="V31" t="s">
        <v>2489</v>
      </c>
      <c r="W31" t="s">
        <v>403</v>
      </c>
      <c r="X31">
        <v>1</v>
      </c>
      <c r="Y31">
        <v>0</v>
      </c>
      <c r="Z31">
        <v>0</v>
      </c>
      <c r="AB31" t="s">
        <v>692</v>
      </c>
      <c r="AC31" t="s">
        <v>92</v>
      </c>
      <c r="AD31">
        <v>1</v>
      </c>
      <c r="AE31" t="s">
        <v>2544</v>
      </c>
      <c r="AF31" t="s">
        <v>385</v>
      </c>
      <c r="AG31">
        <v>1</v>
      </c>
      <c r="AJ31" t="s">
        <v>693</v>
      </c>
      <c r="AK31" t="s">
        <v>693</v>
      </c>
      <c r="AL31" t="s">
        <v>92</v>
      </c>
      <c r="AM31" t="s">
        <v>2249</v>
      </c>
      <c r="AN31" t="s">
        <v>92</v>
      </c>
      <c r="AP31">
        <v>0</v>
      </c>
    </row>
    <row r="32" spans="1:42">
      <c r="A32" s="69">
        <f ca="1">Overview!$W$8</f>
        <v>44720</v>
      </c>
      <c r="B32" s="65" t="str">
        <f t="shared" si="0"/>
        <v>10:20:11</v>
      </c>
      <c r="C32" s="65" t="s">
        <v>381</v>
      </c>
      <c r="D32" s="66">
        <f t="shared" si="1"/>
        <v>52</v>
      </c>
      <c r="E32" s="107">
        <f t="shared" si="2"/>
        <v>31.7</v>
      </c>
      <c r="F32" s="109">
        <f t="shared" si="4"/>
        <v>1648.3999999999999</v>
      </c>
      <c r="G32" s="67" t="s">
        <v>13</v>
      </c>
      <c r="H32" s="67" t="str">
        <f t="shared" si="3"/>
        <v>00304290282TRLO1</v>
      </c>
      <c r="J32" t="s">
        <v>385</v>
      </c>
      <c r="K32" t="s">
        <v>386</v>
      </c>
      <c r="L32">
        <v>52</v>
      </c>
      <c r="M32">
        <v>31.7</v>
      </c>
      <c r="N32" t="s">
        <v>387</v>
      </c>
      <c r="O32" t="s">
        <v>2545</v>
      </c>
      <c r="P32" t="s">
        <v>388</v>
      </c>
      <c r="Q32" t="s">
        <v>2546</v>
      </c>
      <c r="R32">
        <v>840</v>
      </c>
      <c r="S32">
        <v>1</v>
      </c>
      <c r="T32">
        <v>1</v>
      </c>
      <c r="U32">
        <v>0</v>
      </c>
      <c r="V32" t="s">
        <v>2489</v>
      </c>
      <c r="W32" t="s">
        <v>403</v>
      </c>
      <c r="X32">
        <v>1</v>
      </c>
      <c r="Y32">
        <v>0</v>
      </c>
      <c r="Z32">
        <v>0</v>
      </c>
      <c r="AB32" t="s">
        <v>692</v>
      </c>
      <c r="AC32" t="s">
        <v>92</v>
      </c>
      <c r="AD32">
        <v>1</v>
      </c>
      <c r="AE32" t="s">
        <v>2546</v>
      </c>
      <c r="AF32" t="s">
        <v>385</v>
      </c>
      <c r="AG32">
        <v>1</v>
      </c>
      <c r="AJ32" t="s">
        <v>693</v>
      </c>
      <c r="AK32" t="s">
        <v>693</v>
      </c>
      <c r="AL32" t="s">
        <v>92</v>
      </c>
      <c r="AM32" t="s">
        <v>2249</v>
      </c>
      <c r="AN32" t="s">
        <v>92</v>
      </c>
      <c r="AP32">
        <v>0</v>
      </c>
    </row>
    <row r="33" spans="1:42">
      <c r="A33" s="69">
        <f ca="1">Overview!$W$8</f>
        <v>44720</v>
      </c>
      <c r="B33" s="65" t="str">
        <f t="shared" si="0"/>
        <v>10:22:42</v>
      </c>
      <c r="C33" s="65" t="s">
        <v>381</v>
      </c>
      <c r="D33" s="66">
        <f t="shared" si="1"/>
        <v>52</v>
      </c>
      <c r="E33" s="107">
        <f t="shared" si="2"/>
        <v>31.7</v>
      </c>
      <c r="F33" s="109">
        <f t="shared" si="4"/>
        <v>1648.3999999999999</v>
      </c>
      <c r="G33" s="67" t="s">
        <v>13</v>
      </c>
      <c r="H33" s="67" t="str">
        <f t="shared" si="3"/>
        <v>00304291170TRLO1</v>
      </c>
      <c r="J33" t="s">
        <v>385</v>
      </c>
      <c r="K33" t="s">
        <v>386</v>
      </c>
      <c r="L33">
        <v>52</v>
      </c>
      <c r="M33">
        <v>31.7</v>
      </c>
      <c r="N33" t="s">
        <v>387</v>
      </c>
      <c r="O33" t="s">
        <v>2547</v>
      </c>
      <c r="P33" t="s">
        <v>388</v>
      </c>
      <c r="Q33" t="s">
        <v>2548</v>
      </c>
      <c r="R33">
        <v>840</v>
      </c>
      <c r="S33">
        <v>1</v>
      </c>
      <c r="T33">
        <v>1</v>
      </c>
      <c r="U33">
        <v>0</v>
      </c>
      <c r="V33" t="s">
        <v>2489</v>
      </c>
      <c r="W33" t="s">
        <v>403</v>
      </c>
      <c r="X33">
        <v>1</v>
      </c>
      <c r="Y33">
        <v>0</v>
      </c>
      <c r="Z33">
        <v>0</v>
      </c>
      <c r="AB33" t="s">
        <v>692</v>
      </c>
      <c r="AC33" t="s">
        <v>92</v>
      </c>
      <c r="AD33">
        <v>1</v>
      </c>
      <c r="AE33" t="s">
        <v>2548</v>
      </c>
      <c r="AF33" t="s">
        <v>385</v>
      </c>
      <c r="AG33">
        <v>1</v>
      </c>
      <c r="AJ33" t="s">
        <v>693</v>
      </c>
      <c r="AK33" t="s">
        <v>693</v>
      </c>
      <c r="AL33" t="s">
        <v>92</v>
      </c>
      <c r="AM33" t="s">
        <v>2249</v>
      </c>
      <c r="AN33" t="s">
        <v>92</v>
      </c>
      <c r="AP33">
        <v>0</v>
      </c>
    </row>
    <row r="34" spans="1:42">
      <c r="A34" s="69">
        <f ca="1">Overview!$W$8</f>
        <v>44720</v>
      </c>
      <c r="B34" s="65" t="str">
        <f t="shared" si="0"/>
        <v>10:25:15</v>
      </c>
      <c r="C34" s="65" t="s">
        <v>381</v>
      </c>
      <c r="D34" s="66">
        <f t="shared" si="1"/>
        <v>51</v>
      </c>
      <c r="E34" s="107">
        <f t="shared" si="2"/>
        <v>31.7</v>
      </c>
      <c r="F34" s="109">
        <f t="shared" si="4"/>
        <v>1616.7</v>
      </c>
      <c r="G34" s="67" t="s">
        <v>13</v>
      </c>
      <c r="H34" s="67" t="str">
        <f t="shared" si="3"/>
        <v>00304291938TRLO1</v>
      </c>
      <c r="J34" t="s">
        <v>385</v>
      </c>
      <c r="K34" t="s">
        <v>386</v>
      </c>
      <c r="L34">
        <v>51</v>
      </c>
      <c r="M34">
        <v>31.7</v>
      </c>
      <c r="N34" t="s">
        <v>387</v>
      </c>
      <c r="O34" t="s">
        <v>2549</v>
      </c>
      <c r="P34" t="s">
        <v>388</v>
      </c>
      <c r="Q34" t="s">
        <v>2550</v>
      </c>
      <c r="R34">
        <v>840</v>
      </c>
      <c r="S34">
        <v>1</v>
      </c>
      <c r="T34">
        <v>1</v>
      </c>
      <c r="U34">
        <v>0</v>
      </c>
      <c r="V34" t="s">
        <v>2489</v>
      </c>
      <c r="W34" t="s">
        <v>403</v>
      </c>
      <c r="X34">
        <v>1</v>
      </c>
      <c r="Y34">
        <v>0</v>
      </c>
      <c r="Z34">
        <v>0</v>
      </c>
      <c r="AB34" t="s">
        <v>692</v>
      </c>
      <c r="AC34" t="s">
        <v>92</v>
      </c>
      <c r="AD34">
        <v>1</v>
      </c>
      <c r="AE34" t="s">
        <v>2550</v>
      </c>
      <c r="AF34" t="s">
        <v>385</v>
      </c>
      <c r="AG34">
        <v>1</v>
      </c>
      <c r="AJ34" t="s">
        <v>693</v>
      </c>
      <c r="AK34" t="s">
        <v>693</v>
      </c>
      <c r="AL34" t="s">
        <v>92</v>
      </c>
      <c r="AM34" t="s">
        <v>2249</v>
      </c>
      <c r="AN34" t="s">
        <v>92</v>
      </c>
      <c r="AP34">
        <v>0</v>
      </c>
    </row>
    <row r="35" spans="1:42">
      <c r="A35" s="69">
        <f ca="1">Overview!$W$8</f>
        <v>44720</v>
      </c>
      <c r="B35" s="65" t="str">
        <f t="shared" si="0"/>
        <v>10:29:31</v>
      </c>
      <c r="C35" s="65" t="s">
        <v>381</v>
      </c>
      <c r="D35" s="66">
        <f t="shared" si="1"/>
        <v>81</v>
      </c>
      <c r="E35" s="107">
        <f t="shared" si="2"/>
        <v>31.7</v>
      </c>
      <c r="F35" s="109">
        <f t="shared" si="4"/>
        <v>2567.6999999999998</v>
      </c>
      <c r="G35" s="67" t="s">
        <v>13</v>
      </c>
      <c r="H35" s="67" t="str">
        <f t="shared" si="3"/>
        <v>00304293752TRLO1</v>
      </c>
      <c r="J35" t="s">
        <v>385</v>
      </c>
      <c r="K35" t="s">
        <v>386</v>
      </c>
      <c r="L35">
        <v>81</v>
      </c>
      <c r="M35">
        <v>31.7</v>
      </c>
      <c r="N35" t="s">
        <v>387</v>
      </c>
      <c r="O35" t="s">
        <v>2551</v>
      </c>
      <c r="P35" t="s">
        <v>388</v>
      </c>
      <c r="Q35" t="s">
        <v>2552</v>
      </c>
      <c r="R35">
        <v>840</v>
      </c>
      <c r="S35">
        <v>1</v>
      </c>
      <c r="T35">
        <v>1</v>
      </c>
      <c r="U35">
        <v>0</v>
      </c>
      <c r="V35" t="s">
        <v>2489</v>
      </c>
      <c r="W35" t="s">
        <v>403</v>
      </c>
      <c r="X35">
        <v>1</v>
      </c>
      <c r="Y35">
        <v>0</v>
      </c>
      <c r="Z35">
        <v>0</v>
      </c>
      <c r="AB35" t="s">
        <v>692</v>
      </c>
      <c r="AC35" t="s">
        <v>92</v>
      </c>
      <c r="AD35">
        <v>1</v>
      </c>
      <c r="AE35" t="s">
        <v>2552</v>
      </c>
      <c r="AF35" t="s">
        <v>385</v>
      </c>
      <c r="AG35">
        <v>1</v>
      </c>
      <c r="AJ35" t="s">
        <v>693</v>
      </c>
      <c r="AK35" t="s">
        <v>693</v>
      </c>
      <c r="AL35" t="s">
        <v>92</v>
      </c>
      <c r="AM35" t="s">
        <v>2249</v>
      </c>
      <c r="AN35" t="s">
        <v>92</v>
      </c>
      <c r="AP35">
        <v>0</v>
      </c>
    </row>
    <row r="36" spans="1:42">
      <c r="A36" s="69">
        <f ca="1">Overview!$W$8</f>
        <v>44720</v>
      </c>
      <c r="B36" s="65" t="str">
        <f t="shared" si="0"/>
        <v>10:33:35</v>
      </c>
      <c r="C36" s="65" t="s">
        <v>381</v>
      </c>
      <c r="D36" s="66">
        <f t="shared" si="1"/>
        <v>78</v>
      </c>
      <c r="E36" s="107">
        <f t="shared" si="2"/>
        <v>31.7</v>
      </c>
      <c r="F36" s="109">
        <f t="shared" si="4"/>
        <v>2472.6</v>
      </c>
      <c r="G36" s="67" t="s">
        <v>13</v>
      </c>
      <c r="H36" s="67" t="str">
        <f t="shared" si="3"/>
        <v>00304295861TRLO1</v>
      </c>
      <c r="J36" t="s">
        <v>385</v>
      </c>
      <c r="K36" t="s">
        <v>386</v>
      </c>
      <c r="L36">
        <v>78</v>
      </c>
      <c r="M36">
        <v>31.7</v>
      </c>
      <c r="N36" t="s">
        <v>387</v>
      </c>
      <c r="O36" t="s">
        <v>2553</v>
      </c>
      <c r="P36" t="s">
        <v>388</v>
      </c>
      <c r="Q36" t="s">
        <v>2554</v>
      </c>
      <c r="R36">
        <v>840</v>
      </c>
      <c r="S36">
        <v>1</v>
      </c>
      <c r="T36">
        <v>1</v>
      </c>
      <c r="U36">
        <v>0</v>
      </c>
      <c r="V36" t="s">
        <v>2489</v>
      </c>
      <c r="W36" t="s">
        <v>403</v>
      </c>
      <c r="X36">
        <v>1</v>
      </c>
      <c r="Y36">
        <v>0</v>
      </c>
      <c r="Z36">
        <v>0</v>
      </c>
      <c r="AB36" t="s">
        <v>692</v>
      </c>
      <c r="AC36" t="s">
        <v>92</v>
      </c>
      <c r="AD36">
        <v>1</v>
      </c>
      <c r="AE36" t="s">
        <v>2554</v>
      </c>
      <c r="AF36" t="s">
        <v>385</v>
      </c>
      <c r="AG36">
        <v>1</v>
      </c>
      <c r="AJ36" t="s">
        <v>693</v>
      </c>
      <c r="AK36" t="s">
        <v>693</v>
      </c>
      <c r="AL36" t="s">
        <v>92</v>
      </c>
      <c r="AM36" t="s">
        <v>2249</v>
      </c>
      <c r="AN36" t="s">
        <v>92</v>
      </c>
      <c r="AP36">
        <v>0</v>
      </c>
    </row>
    <row r="37" spans="1:42">
      <c r="A37" s="69">
        <f ca="1">Overview!$W$8</f>
        <v>44720</v>
      </c>
      <c r="B37" s="65" t="str">
        <f t="shared" si="0"/>
        <v>10:36:19</v>
      </c>
      <c r="C37" s="65" t="s">
        <v>381</v>
      </c>
      <c r="D37" s="66">
        <f t="shared" si="1"/>
        <v>54</v>
      </c>
      <c r="E37" s="107">
        <f t="shared" si="2"/>
        <v>31.7</v>
      </c>
      <c r="F37" s="109">
        <f t="shared" si="4"/>
        <v>1711.8</v>
      </c>
      <c r="G37" s="67" t="s">
        <v>13</v>
      </c>
      <c r="H37" s="67" t="str">
        <f t="shared" si="3"/>
        <v>00304297213TRLO1</v>
      </c>
      <c r="J37" t="s">
        <v>385</v>
      </c>
      <c r="K37" t="s">
        <v>386</v>
      </c>
      <c r="L37">
        <v>54</v>
      </c>
      <c r="M37">
        <v>31.7</v>
      </c>
      <c r="N37" t="s">
        <v>387</v>
      </c>
      <c r="O37" t="s">
        <v>2555</v>
      </c>
      <c r="P37" t="s">
        <v>388</v>
      </c>
      <c r="Q37" t="s">
        <v>2556</v>
      </c>
      <c r="R37">
        <v>840</v>
      </c>
      <c r="S37">
        <v>1</v>
      </c>
      <c r="T37">
        <v>1</v>
      </c>
      <c r="U37">
        <v>0</v>
      </c>
      <c r="V37" t="s">
        <v>2489</v>
      </c>
      <c r="W37" t="s">
        <v>403</v>
      </c>
      <c r="X37">
        <v>1</v>
      </c>
      <c r="Y37">
        <v>0</v>
      </c>
      <c r="Z37">
        <v>0</v>
      </c>
      <c r="AB37" t="s">
        <v>692</v>
      </c>
      <c r="AC37" t="s">
        <v>92</v>
      </c>
      <c r="AD37">
        <v>1</v>
      </c>
      <c r="AE37" t="s">
        <v>2556</v>
      </c>
      <c r="AF37" t="s">
        <v>385</v>
      </c>
      <c r="AG37">
        <v>1</v>
      </c>
      <c r="AJ37" t="s">
        <v>693</v>
      </c>
      <c r="AK37" t="s">
        <v>693</v>
      </c>
      <c r="AL37" t="s">
        <v>92</v>
      </c>
      <c r="AM37" t="s">
        <v>2249</v>
      </c>
      <c r="AN37" t="s">
        <v>92</v>
      </c>
      <c r="AP37">
        <v>0</v>
      </c>
    </row>
    <row r="38" spans="1:42">
      <c r="A38" s="69">
        <f ca="1">Overview!$W$8</f>
        <v>44720</v>
      </c>
      <c r="B38" s="65" t="str">
        <f t="shared" si="0"/>
        <v>10:59:38</v>
      </c>
      <c r="C38" s="65" t="s">
        <v>381</v>
      </c>
      <c r="D38" s="66">
        <f t="shared" si="1"/>
        <v>57</v>
      </c>
      <c r="E38" s="107">
        <f t="shared" si="2"/>
        <v>31.7</v>
      </c>
      <c r="F38" s="109">
        <f t="shared" si="4"/>
        <v>1806.8999999999999</v>
      </c>
      <c r="G38" s="67" t="s">
        <v>13</v>
      </c>
      <c r="H38" s="67" t="str">
        <f t="shared" si="3"/>
        <v>00304307535TRLO1</v>
      </c>
      <c r="J38" t="s">
        <v>385</v>
      </c>
      <c r="K38" t="s">
        <v>386</v>
      </c>
      <c r="L38">
        <v>57</v>
      </c>
      <c r="M38">
        <v>31.7</v>
      </c>
      <c r="N38" t="s">
        <v>387</v>
      </c>
      <c r="O38" t="s">
        <v>2557</v>
      </c>
      <c r="P38" t="s">
        <v>388</v>
      </c>
      <c r="Q38" t="s">
        <v>2558</v>
      </c>
      <c r="R38">
        <v>840</v>
      </c>
      <c r="S38">
        <v>1</v>
      </c>
      <c r="T38">
        <v>1</v>
      </c>
      <c r="U38">
        <v>0</v>
      </c>
      <c r="V38" t="s">
        <v>2489</v>
      </c>
      <c r="W38" t="s">
        <v>403</v>
      </c>
      <c r="X38">
        <v>1</v>
      </c>
      <c r="Y38">
        <v>0</v>
      </c>
      <c r="Z38">
        <v>0</v>
      </c>
      <c r="AB38" t="s">
        <v>692</v>
      </c>
      <c r="AC38" t="s">
        <v>92</v>
      </c>
      <c r="AD38">
        <v>1</v>
      </c>
      <c r="AE38" t="s">
        <v>2558</v>
      </c>
      <c r="AF38" t="s">
        <v>385</v>
      </c>
      <c r="AG38">
        <v>1</v>
      </c>
      <c r="AJ38" t="s">
        <v>693</v>
      </c>
      <c r="AK38" t="s">
        <v>693</v>
      </c>
      <c r="AL38" t="s">
        <v>92</v>
      </c>
      <c r="AM38" t="s">
        <v>2249</v>
      </c>
      <c r="AN38" t="s">
        <v>92</v>
      </c>
      <c r="AP38">
        <v>0</v>
      </c>
    </row>
    <row r="39" spans="1:42">
      <c r="A39" s="69">
        <f ca="1">Overview!$W$8</f>
        <v>44720</v>
      </c>
      <c r="B39" s="65" t="str">
        <f t="shared" si="0"/>
        <v>10:59:38</v>
      </c>
      <c r="C39" s="65" t="s">
        <v>381</v>
      </c>
      <c r="D39" s="66">
        <f t="shared" si="1"/>
        <v>63</v>
      </c>
      <c r="E39" s="107">
        <f t="shared" si="2"/>
        <v>31.7</v>
      </c>
      <c r="F39" s="109">
        <f t="shared" si="4"/>
        <v>1997.1</v>
      </c>
      <c r="G39" s="67" t="s">
        <v>13</v>
      </c>
      <c r="H39" s="67" t="str">
        <f t="shared" si="3"/>
        <v>00304307536TRLO1</v>
      </c>
      <c r="J39" t="s">
        <v>385</v>
      </c>
      <c r="K39" t="s">
        <v>386</v>
      </c>
      <c r="L39">
        <v>63</v>
      </c>
      <c r="M39">
        <v>31.7</v>
      </c>
      <c r="N39" t="s">
        <v>387</v>
      </c>
      <c r="O39" t="s">
        <v>2557</v>
      </c>
      <c r="P39" t="s">
        <v>388</v>
      </c>
      <c r="Q39" t="s">
        <v>2559</v>
      </c>
      <c r="R39">
        <v>840</v>
      </c>
      <c r="S39">
        <v>1</v>
      </c>
      <c r="T39">
        <v>1</v>
      </c>
      <c r="U39">
        <v>0</v>
      </c>
      <c r="V39" t="s">
        <v>2489</v>
      </c>
      <c r="W39" t="s">
        <v>403</v>
      </c>
      <c r="X39">
        <v>1</v>
      </c>
      <c r="Y39">
        <v>0</v>
      </c>
      <c r="Z39">
        <v>0</v>
      </c>
      <c r="AB39" t="s">
        <v>692</v>
      </c>
      <c r="AC39" t="s">
        <v>92</v>
      </c>
      <c r="AD39">
        <v>1</v>
      </c>
      <c r="AE39" t="s">
        <v>2559</v>
      </c>
      <c r="AF39" t="s">
        <v>385</v>
      </c>
      <c r="AG39">
        <v>1</v>
      </c>
      <c r="AJ39" t="s">
        <v>693</v>
      </c>
      <c r="AK39" t="s">
        <v>693</v>
      </c>
      <c r="AL39" t="s">
        <v>92</v>
      </c>
      <c r="AM39" t="s">
        <v>2249</v>
      </c>
      <c r="AN39" t="s">
        <v>92</v>
      </c>
      <c r="AP39">
        <v>0</v>
      </c>
    </row>
    <row r="40" spans="1:42">
      <c r="A40" s="69">
        <f ca="1">Overview!$W$8</f>
        <v>44720</v>
      </c>
      <c r="B40" s="65" t="str">
        <f t="shared" si="0"/>
        <v>10:59:38</v>
      </c>
      <c r="C40" s="65" t="s">
        <v>381</v>
      </c>
      <c r="D40" s="66">
        <f t="shared" si="1"/>
        <v>51</v>
      </c>
      <c r="E40" s="107">
        <f t="shared" si="2"/>
        <v>31.7</v>
      </c>
      <c r="F40" s="109">
        <f t="shared" si="4"/>
        <v>1616.7</v>
      </c>
      <c r="G40" s="67" t="s">
        <v>13</v>
      </c>
      <c r="H40" s="67" t="str">
        <f t="shared" si="3"/>
        <v>00304307537TRLO1</v>
      </c>
      <c r="J40" t="s">
        <v>385</v>
      </c>
      <c r="K40" t="s">
        <v>386</v>
      </c>
      <c r="L40">
        <v>51</v>
      </c>
      <c r="M40">
        <v>31.7</v>
      </c>
      <c r="N40" t="s">
        <v>387</v>
      </c>
      <c r="O40" t="s">
        <v>2557</v>
      </c>
      <c r="P40" t="s">
        <v>388</v>
      </c>
      <c r="Q40" t="s">
        <v>2560</v>
      </c>
      <c r="R40">
        <v>840</v>
      </c>
      <c r="S40">
        <v>1</v>
      </c>
      <c r="T40">
        <v>1</v>
      </c>
      <c r="U40">
        <v>0</v>
      </c>
      <c r="V40" t="s">
        <v>2489</v>
      </c>
      <c r="W40" t="s">
        <v>403</v>
      </c>
      <c r="X40">
        <v>1</v>
      </c>
      <c r="Y40">
        <v>0</v>
      </c>
      <c r="Z40">
        <v>0</v>
      </c>
      <c r="AB40" t="s">
        <v>692</v>
      </c>
      <c r="AC40" t="s">
        <v>92</v>
      </c>
      <c r="AD40">
        <v>1</v>
      </c>
      <c r="AE40" t="s">
        <v>2560</v>
      </c>
      <c r="AF40" t="s">
        <v>385</v>
      </c>
      <c r="AG40">
        <v>1</v>
      </c>
      <c r="AJ40" t="s">
        <v>693</v>
      </c>
      <c r="AK40" t="s">
        <v>693</v>
      </c>
      <c r="AL40" t="s">
        <v>92</v>
      </c>
      <c r="AM40" t="s">
        <v>2249</v>
      </c>
      <c r="AN40" t="s">
        <v>92</v>
      </c>
      <c r="AP40">
        <v>0</v>
      </c>
    </row>
    <row r="41" spans="1:42">
      <c r="A41" s="69">
        <f ca="1">Overview!$W$8</f>
        <v>44720</v>
      </c>
      <c r="B41" s="65" t="str">
        <f t="shared" si="0"/>
        <v>10:59:38</v>
      </c>
      <c r="C41" s="65" t="s">
        <v>381</v>
      </c>
      <c r="D41" s="66">
        <f t="shared" si="1"/>
        <v>62</v>
      </c>
      <c r="E41" s="107">
        <f t="shared" si="2"/>
        <v>31.7</v>
      </c>
      <c r="F41" s="109">
        <f t="shared" si="4"/>
        <v>1965.3999999999999</v>
      </c>
      <c r="G41" s="67" t="s">
        <v>13</v>
      </c>
      <c r="H41" s="67" t="str">
        <f t="shared" si="3"/>
        <v>00304307538TRLO1</v>
      </c>
      <c r="J41" t="s">
        <v>385</v>
      </c>
      <c r="K41" t="s">
        <v>386</v>
      </c>
      <c r="L41">
        <v>62</v>
      </c>
      <c r="M41">
        <v>31.7</v>
      </c>
      <c r="N41" t="s">
        <v>387</v>
      </c>
      <c r="O41" t="s">
        <v>2557</v>
      </c>
      <c r="P41" t="s">
        <v>388</v>
      </c>
      <c r="Q41" t="s">
        <v>2561</v>
      </c>
      <c r="R41">
        <v>840</v>
      </c>
      <c r="S41">
        <v>1</v>
      </c>
      <c r="T41">
        <v>1</v>
      </c>
      <c r="U41">
        <v>0</v>
      </c>
      <c r="V41" t="s">
        <v>2489</v>
      </c>
      <c r="W41" t="s">
        <v>403</v>
      </c>
      <c r="X41">
        <v>1</v>
      </c>
      <c r="Y41">
        <v>0</v>
      </c>
      <c r="Z41">
        <v>0</v>
      </c>
      <c r="AB41" t="s">
        <v>692</v>
      </c>
      <c r="AC41" t="s">
        <v>92</v>
      </c>
      <c r="AD41">
        <v>1</v>
      </c>
      <c r="AE41" t="s">
        <v>2561</v>
      </c>
      <c r="AF41" t="s">
        <v>385</v>
      </c>
      <c r="AG41">
        <v>1</v>
      </c>
      <c r="AJ41" t="s">
        <v>693</v>
      </c>
      <c r="AK41" t="s">
        <v>693</v>
      </c>
      <c r="AL41" t="s">
        <v>92</v>
      </c>
      <c r="AM41" t="s">
        <v>2249</v>
      </c>
      <c r="AN41" t="s">
        <v>92</v>
      </c>
      <c r="AP41">
        <v>0</v>
      </c>
    </row>
    <row r="42" spans="1:42">
      <c r="A42" s="69">
        <f ca="1">Overview!$W$8</f>
        <v>44720</v>
      </c>
      <c r="B42" s="65" t="str">
        <f t="shared" si="0"/>
        <v>10:59:38</v>
      </c>
      <c r="C42" s="65" t="s">
        <v>381</v>
      </c>
      <c r="D42" s="66">
        <f t="shared" si="1"/>
        <v>63</v>
      </c>
      <c r="E42" s="107">
        <f t="shared" si="2"/>
        <v>31.7</v>
      </c>
      <c r="F42" s="109">
        <f t="shared" si="4"/>
        <v>1997.1</v>
      </c>
      <c r="G42" s="67" t="s">
        <v>13</v>
      </c>
      <c r="H42" s="67" t="str">
        <f t="shared" si="3"/>
        <v>00304307539TRLO1</v>
      </c>
      <c r="J42" t="s">
        <v>385</v>
      </c>
      <c r="K42" t="s">
        <v>386</v>
      </c>
      <c r="L42">
        <v>63</v>
      </c>
      <c r="M42">
        <v>31.7</v>
      </c>
      <c r="N42" t="s">
        <v>387</v>
      </c>
      <c r="O42" t="s">
        <v>2557</v>
      </c>
      <c r="P42" t="s">
        <v>388</v>
      </c>
      <c r="Q42" t="s">
        <v>2562</v>
      </c>
      <c r="R42">
        <v>840</v>
      </c>
      <c r="S42">
        <v>1</v>
      </c>
      <c r="T42">
        <v>1</v>
      </c>
      <c r="U42">
        <v>0</v>
      </c>
      <c r="V42" t="s">
        <v>2489</v>
      </c>
      <c r="W42" t="s">
        <v>403</v>
      </c>
      <c r="X42">
        <v>1</v>
      </c>
      <c r="Y42">
        <v>0</v>
      </c>
      <c r="Z42">
        <v>0</v>
      </c>
      <c r="AB42" t="s">
        <v>692</v>
      </c>
      <c r="AC42" t="s">
        <v>92</v>
      </c>
      <c r="AD42">
        <v>1</v>
      </c>
      <c r="AE42" t="s">
        <v>2562</v>
      </c>
      <c r="AF42" t="s">
        <v>385</v>
      </c>
      <c r="AG42">
        <v>1</v>
      </c>
      <c r="AJ42" t="s">
        <v>693</v>
      </c>
      <c r="AK42" t="s">
        <v>693</v>
      </c>
      <c r="AL42" t="s">
        <v>92</v>
      </c>
      <c r="AM42" t="s">
        <v>2249</v>
      </c>
      <c r="AN42" t="s">
        <v>92</v>
      </c>
      <c r="AP42">
        <v>0</v>
      </c>
    </row>
    <row r="43" spans="1:42">
      <c r="A43" s="69">
        <f ca="1">Overview!$W$8</f>
        <v>44720</v>
      </c>
      <c r="B43" s="65" t="str">
        <f t="shared" si="0"/>
        <v>10:59:38</v>
      </c>
      <c r="C43" s="65" t="s">
        <v>381</v>
      </c>
      <c r="D43" s="66">
        <f t="shared" si="1"/>
        <v>51</v>
      </c>
      <c r="E43" s="107">
        <f t="shared" si="2"/>
        <v>31.7</v>
      </c>
      <c r="F43" s="109">
        <f t="shared" si="4"/>
        <v>1616.7</v>
      </c>
      <c r="G43" s="67" t="s">
        <v>13</v>
      </c>
      <c r="H43" s="67" t="str">
        <f t="shared" si="3"/>
        <v>00304307540TRLO1</v>
      </c>
      <c r="J43" t="s">
        <v>385</v>
      </c>
      <c r="K43" t="s">
        <v>386</v>
      </c>
      <c r="L43">
        <v>51</v>
      </c>
      <c r="M43">
        <v>31.7</v>
      </c>
      <c r="N43" t="s">
        <v>387</v>
      </c>
      <c r="O43" t="s">
        <v>2557</v>
      </c>
      <c r="P43" t="s">
        <v>388</v>
      </c>
      <c r="Q43" t="s">
        <v>2563</v>
      </c>
      <c r="R43">
        <v>840</v>
      </c>
      <c r="S43">
        <v>1</v>
      </c>
      <c r="T43">
        <v>1</v>
      </c>
      <c r="U43">
        <v>0</v>
      </c>
      <c r="V43" t="s">
        <v>2489</v>
      </c>
      <c r="W43" t="s">
        <v>403</v>
      </c>
      <c r="X43">
        <v>1</v>
      </c>
      <c r="Y43">
        <v>0</v>
      </c>
      <c r="Z43">
        <v>0</v>
      </c>
      <c r="AB43" t="s">
        <v>692</v>
      </c>
      <c r="AC43" t="s">
        <v>92</v>
      </c>
      <c r="AD43">
        <v>1</v>
      </c>
      <c r="AE43" t="s">
        <v>2563</v>
      </c>
      <c r="AF43" t="s">
        <v>385</v>
      </c>
      <c r="AG43">
        <v>1</v>
      </c>
      <c r="AJ43" t="s">
        <v>693</v>
      </c>
      <c r="AK43" t="s">
        <v>693</v>
      </c>
      <c r="AL43" t="s">
        <v>92</v>
      </c>
      <c r="AM43" t="s">
        <v>2249</v>
      </c>
      <c r="AN43" t="s">
        <v>92</v>
      </c>
      <c r="AP43">
        <v>0</v>
      </c>
    </row>
    <row r="44" spans="1:42">
      <c r="A44" s="69">
        <f ca="1">Overview!$W$8</f>
        <v>44720</v>
      </c>
      <c r="B44" s="65" t="str">
        <f t="shared" si="0"/>
        <v>11:01:34</v>
      </c>
      <c r="C44" s="65" t="s">
        <v>381</v>
      </c>
      <c r="D44" s="66">
        <f t="shared" si="1"/>
        <v>56</v>
      </c>
      <c r="E44" s="107">
        <f t="shared" si="2"/>
        <v>31.7</v>
      </c>
      <c r="F44" s="109">
        <f t="shared" si="4"/>
        <v>1775.2</v>
      </c>
      <c r="G44" s="67" t="s">
        <v>13</v>
      </c>
      <c r="H44" s="67" t="str">
        <f t="shared" si="3"/>
        <v>00304308257TRLO1</v>
      </c>
      <c r="J44" t="s">
        <v>385</v>
      </c>
      <c r="K44" t="s">
        <v>386</v>
      </c>
      <c r="L44">
        <v>56</v>
      </c>
      <c r="M44">
        <v>31.7</v>
      </c>
      <c r="N44" t="s">
        <v>387</v>
      </c>
      <c r="O44" t="s">
        <v>2564</v>
      </c>
      <c r="P44" t="s">
        <v>388</v>
      </c>
      <c r="Q44" t="s">
        <v>2565</v>
      </c>
      <c r="R44">
        <v>840</v>
      </c>
      <c r="S44">
        <v>1</v>
      </c>
      <c r="T44">
        <v>1</v>
      </c>
      <c r="U44">
        <v>0</v>
      </c>
      <c r="V44" t="s">
        <v>2489</v>
      </c>
      <c r="W44" t="s">
        <v>403</v>
      </c>
      <c r="X44">
        <v>1</v>
      </c>
      <c r="Y44">
        <v>0</v>
      </c>
      <c r="Z44">
        <v>0</v>
      </c>
      <c r="AB44" t="s">
        <v>692</v>
      </c>
      <c r="AC44" t="s">
        <v>92</v>
      </c>
      <c r="AD44">
        <v>1</v>
      </c>
      <c r="AE44" t="s">
        <v>2565</v>
      </c>
      <c r="AF44" t="s">
        <v>385</v>
      </c>
      <c r="AG44">
        <v>1</v>
      </c>
      <c r="AJ44" t="s">
        <v>693</v>
      </c>
      <c r="AK44" t="s">
        <v>693</v>
      </c>
      <c r="AL44" t="s">
        <v>92</v>
      </c>
      <c r="AM44" t="s">
        <v>2249</v>
      </c>
      <c r="AN44" t="s">
        <v>92</v>
      </c>
      <c r="AP44">
        <v>0</v>
      </c>
    </row>
    <row r="45" spans="1:42">
      <c r="A45" s="69">
        <f ca="1">Overview!$W$8</f>
        <v>44720</v>
      </c>
      <c r="B45" s="65" t="str">
        <f t="shared" si="0"/>
        <v>12:00:00</v>
      </c>
      <c r="C45" s="65" t="s">
        <v>381</v>
      </c>
      <c r="D45" s="66">
        <f t="shared" si="1"/>
        <v>50</v>
      </c>
      <c r="E45" s="107">
        <f t="shared" si="2"/>
        <v>31.7</v>
      </c>
      <c r="F45" s="109">
        <f t="shared" si="4"/>
        <v>1585</v>
      </c>
      <c r="G45" s="67" t="s">
        <v>13</v>
      </c>
      <c r="H45" s="67" t="str">
        <f t="shared" si="3"/>
        <v>00304327381TRLO1</v>
      </c>
      <c r="J45" t="s">
        <v>385</v>
      </c>
      <c r="K45" t="s">
        <v>386</v>
      </c>
      <c r="L45">
        <v>50</v>
      </c>
      <c r="M45">
        <v>31.7</v>
      </c>
      <c r="N45" t="s">
        <v>387</v>
      </c>
      <c r="O45" t="s">
        <v>2566</v>
      </c>
      <c r="P45" t="s">
        <v>388</v>
      </c>
      <c r="Q45" t="s">
        <v>2567</v>
      </c>
      <c r="R45">
        <v>840</v>
      </c>
      <c r="S45">
        <v>1</v>
      </c>
      <c r="T45">
        <v>1</v>
      </c>
      <c r="U45">
        <v>0</v>
      </c>
      <c r="V45" t="s">
        <v>2489</v>
      </c>
      <c r="W45" t="s">
        <v>403</v>
      </c>
      <c r="X45">
        <v>1</v>
      </c>
      <c r="Y45">
        <v>0</v>
      </c>
      <c r="Z45">
        <v>0</v>
      </c>
      <c r="AB45" t="s">
        <v>692</v>
      </c>
      <c r="AC45" t="s">
        <v>92</v>
      </c>
      <c r="AD45">
        <v>1</v>
      </c>
      <c r="AE45" t="s">
        <v>2567</v>
      </c>
      <c r="AF45" t="s">
        <v>385</v>
      </c>
      <c r="AG45">
        <v>1</v>
      </c>
      <c r="AJ45" t="s">
        <v>693</v>
      </c>
      <c r="AK45" t="s">
        <v>693</v>
      </c>
      <c r="AL45" t="s">
        <v>92</v>
      </c>
      <c r="AM45" t="s">
        <v>2249</v>
      </c>
      <c r="AN45" t="s">
        <v>92</v>
      </c>
      <c r="AP45">
        <v>0</v>
      </c>
    </row>
    <row r="46" spans="1:42">
      <c r="A46" s="69">
        <f ca="1">Overview!$W$8</f>
        <v>44720</v>
      </c>
      <c r="B46" s="65" t="str">
        <f t="shared" si="0"/>
        <v>12:00:00</v>
      </c>
      <c r="C46" s="65" t="s">
        <v>381</v>
      </c>
      <c r="D46" s="66">
        <f t="shared" si="1"/>
        <v>54</v>
      </c>
      <c r="E46" s="107">
        <f t="shared" si="2"/>
        <v>31.7</v>
      </c>
      <c r="F46" s="109">
        <f t="shared" si="4"/>
        <v>1711.8</v>
      </c>
      <c r="G46" s="67" t="s">
        <v>13</v>
      </c>
      <c r="H46" s="67" t="str">
        <f t="shared" si="3"/>
        <v>00304327384TRLO1</v>
      </c>
      <c r="J46" t="s">
        <v>385</v>
      </c>
      <c r="K46" t="s">
        <v>386</v>
      </c>
      <c r="L46">
        <v>54</v>
      </c>
      <c r="M46">
        <v>31.7</v>
      </c>
      <c r="N46" t="s">
        <v>387</v>
      </c>
      <c r="O46" t="s">
        <v>2566</v>
      </c>
      <c r="P46" t="s">
        <v>388</v>
      </c>
      <c r="Q46" t="s">
        <v>2568</v>
      </c>
      <c r="R46">
        <v>840</v>
      </c>
      <c r="S46">
        <v>1</v>
      </c>
      <c r="T46">
        <v>1</v>
      </c>
      <c r="U46">
        <v>0</v>
      </c>
      <c r="V46" t="s">
        <v>2489</v>
      </c>
      <c r="W46" t="s">
        <v>403</v>
      </c>
      <c r="X46">
        <v>1</v>
      </c>
      <c r="Y46">
        <v>0</v>
      </c>
      <c r="Z46">
        <v>0</v>
      </c>
      <c r="AB46" t="s">
        <v>692</v>
      </c>
      <c r="AC46" t="s">
        <v>92</v>
      </c>
      <c r="AD46">
        <v>1</v>
      </c>
      <c r="AE46" t="s">
        <v>2568</v>
      </c>
      <c r="AF46" t="s">
        <v>385</v>
      </c>
      <c r="AG46">
        <v>1</v>
      </c>
      <c r="AJ46" t="s">
        <v>693</v>
      </c>
      <c r="AK46" t="s">
        <v>693</v>
      </c>
      <c r="AL46" t="s">
        <v>92</v>
      </c>
      <c r="AM46" t="s">
        <v>2249</v>
      </c>
      <c r="AN46" t="s">
        <v>92</v>
      </c>
      <c r="AP46">
        <v>0</v>
      </c>
    </row>
    <row r="47" spans="1:42">
      <c r="A47" s="69">
        <f ca="1">Overview!$W$8</f>
        <v>44720</v>
      </c>
      <c r="B47" s="65" t="str">
        <f t="shared" si="0"/>
        <v>12:00:00</v>
      </c>
      <c r="C47" s="65" t="s">
        <v>381</v>
      </c>
      <c r="D47" s="66">
        <f t="shared" si="1"/>
        <v>50</v>
      </c>
      <c r="E47" s="107">
        <f t="shared" si="2"/>
        <v>31.7</v>
      </c>
      <c r="F47" s="109">
        <f t="shared" si="4"/>
        <v>1585</v>
      </c>
      <c r="G47" s="67" t="s">
        <v>13</v>
      </c>
      <c r="H47" s="67" t="str">
        <f t="shared" si="3"/>
        <v>00304327386TRLO1</v>
      </c>
      <c r="J47" t="s">
        <v>385</v>
      </c>
      <c r="K47" t="s">
        <v>386</v>
      </c>
      <c r="L47">
        <v>50</v>
      </c>
      <c r="M47">
        <v>31.7</v>
      </c>
      <c r="N47" t="s">
        <v>387</v>
      </c>
      <c r="O47" t="s">
        <v>2566</v>
      </c>
      <c r="P47" t="s">
        <v>388</v>
      </c>
      <c r="Q47" t="s">
        <v>2569</v>
      </c>
      <c r="R47">
        <v>840</v>
      </c>
      <c r="S47">
        <v>1</v>
      </c>
      <c r="T47">
        <v>1</v>
      </c>
      <c r="U47">
        <v>0</v>
      </c>
      <c r="V47" t="s">
        <v>2489</v>
      </c>
      <c r="W47" t="s">
        <v>403</v>
      </c>
      <c r="X47">
        <v>1</v>
      </c>
      <c r="Y47">
        <v>0</v>
      </c>
      <c r="Z47">
        <v>0</v>
      </c>
      <c r="AB47" t="s">
        <v>692</v>
      </c>
      <c r="AC47" t="s">
        <v>92</v>
      </c>
      <c r="AD47">
        <v>1</v>
      </c>
      <c r="AE47" t="s">
        <v>2569</v>
      </c>
      <c r="AF47" t="s">
        <v>385</v>
      </c>
      <c r="AG47">
        <v>1</v>
      </c>
      <c r="AJ47" t="s">
        <v>693</v>
      </c>
      <c r="AK47" t="s">
        <v>693</v>
      </c>
      <c r="AL47" t="s">
        <v>92</v>
      </c>
      <c r="AM47" t="s">
        <v>2249</v>
      </c>
      <c r="AN47" t="s">
        <v>92</v>
      </c>
      <c r="AP47">
        <v>0</v>
      </c>
    </row>
    <row r="48" spans="1:42">
      <c r="A48" s="69">
        <f ca="1">Overview!$W$8</f>
        <v>44720</v>
      </c>
      <c r="B48" s="65" t="str">
        <f t="shared" si="0"/>
        <v>12:00:00</v>
      </c>
      <c r="C48" s="65" t="s">
        <v>381</v>
      </c>
      <c r="D48" s="66">
        <f t="shared" si="1"/>
        <v>64</v>
      </c>
      <c r="E48" s="107">
        <f t="shared" si="2"/>
        <v>31.7</v>
      </c>
      <c r="F48" s="109">
        <f t="shared" si="4"/>
        <v>2028.8</v>
      </c>
      <c r="G48" s="67" t="s">
        <v>13</v>
      </c>
      <c r="H48" s="67" t="str">
        <f t="shared" si="3"/>
        <v>00304327389TRLO1</v>
      </c>
      <c r="J48" t="s">
        <v>385</v>
      </c>
      <c r="K48" t="s">
        <v>386</v>
      </c>
      <c r="L48">
        <v>64</v>
      </c>
      <c r="M48">
        <v>31.7</v>
      </c>
      <c r="N48" t="s">
        <v>387</v>
      </c>
      <c r="O48" t="s">
        <v>2566</v>
      </c>
      <c r="P48" t="s">
        <v>388</v>
      </c>
      <c r="Q48" t="s">
        <v>2570</v>
      </c>
      <c r="R48">
        <v>840</v>
      </c>
      <c r="S48">
        <v>1</v>
      </c>
      <c r="T48">
        <v>1</v>
      </c>
      <c r="U48">
        <v>0</v>
      </c>
      <c r="V48" t="s">
        <v>2489</v>
      </c>
      <c r="W48" t="s">
        <v>403</v>
      </c>
      <c r="X48">
        <v>1</v>
      </c>
      <c r="Y48">
        <v>0</v>
      </c>
      <c r="Z48">
        <v>0</v>
      </c>
      <c r="AB48" t="s">
        <v>692</v>
      </c>
      <c r="AC48" t="s">
        <v>92</v>
      </c>
      <c r="AD48">
        <v>1</v>
      </c>
      <c r="AE48" t="s">
        <v>2570</v>
      </c>
      <c r="AF48" t="s">
        <v>385</v>
      </c>
      <c r="AG48">
        <v>1</v>
      </c>
      <c r="AJ48" t="s">
        <v>693</v>
      </c>
      <c r="AK48" t="s">
        <v>693</v>
      </c>
      <c r="AL48" t="s">
        <v>92</v>
      </c>
      <c r="AM48" t="s">
        <v>2249</v>
      </c>
      <c r="AN48" t="s">
        <v>92</v>
      </c>
      <c r="AP48">
        <v>0</v>
      </c>
    </row>
    <row r="49" spans="1:42">
      <c r="A49" s="69">
        <f ca="1">Overview!$W$8</f>
        <v>44720</v>
      </c>
      <c r="B49" s="65" t="str">
        <f t="shared" si="0"/>
        <v>12:00:00</v>
      </c>
      <c r="C49" s="65" t="s">
        <v>381</v>
      </c>
      <c r="D49" s="66">
        <f t="shared" si="1"/>
        <v>62</v>
      </c>
      <c r="E49" s="107">
        <f t="shared" si="2"/>
        <v>31.7</v>
      </c>
      <c r="F49" s="109">
        <f t="shared" si="4"/>
        <v>1965.3999999999999</v>
      </c>
      <c r="G49" s="67" t="s">
        <v>13</v>
      </c>
      <c r="H49" s="67" t="str">
        <f t="shared" si="3"/>
        <v>00304327391TRLO1</v>
      </c>
      <c r="J49" t="s">
        <v>385</v>
      </c>
      <c r="K49" t="s">
        <v>386</v>
      </c>
      <c r="L49">
        <v>62</v>
      </c>
      <c r="M49">
        <v>31.7</v>
      </c>
      <c r="N49" t="s">
        <v>387</v>
      </c>
      <c r="O49" t="s">
        <v>2566</v>
      </c>
      <c r="P49" t="s">
        <v>388</v>
      </c>
      <c r="Q49" t="s">
        <v>2571</v>
      </c>
      <c r="R49">
        <v>840</v>
      </c>
      <c r="S49">
        <v>1</v>
      </c>
      <c r="T49">
        <v>1</v>
      </c>
      <c r="U49">
        <v>0</v>
      </c>
      <c r="V49" t="s">
        <v>2489</v>
      </c>
      <c r="W49" t="s">
        <v>403</v>
      </c>
      <c r="X49">
        <v>1</v>
      </c>
      <c r="Y49">
        <v>0</v>
      </c>
      <c r="Z49">
        <v>0</v>
      </c>
      <c r="AB49" t="s">
        <v>692</v>
      </c>
      <c r="AC49" t="s">
        <v>92</v>
      </c>
      <c r="AD49">
        <v>1</v>
      </c>
      <c r="AE49" t="s">
        <v>2571</v>
      </c>
      <c r="AF49" t="s">
        <v>385</v>
      </c>
      <c r="AG49">
        <v>1</v>
      </c>
      <c r="AJ49" t="s">
        <v>693</v>
      </c>
      <c r="AK49" t="s">
        <v>693</v>
      </c>
      <c r="AL49" t="s">
        <v>92</v>
      </c>
      <c r="AM49" t="s">
        <v>2249</v>
      </c>
      <c r="AN49" t="s">
        <v>92</v>
      </c>
      <c r="AP49">
        <v>0</v>
      </c>
    </row>
    <row r="50" spans="1:42">
      <c r="A50" s="69">
        <f ca="1">Overview!$W$8</f>
        <v>44720</v>
      </c>
      <c r="B50" s="65" t="str">
        <f t="shared" si="0"/>
        <v>12:00:00</v>
      </c>
      <c r="C50" s="65" t="s">
        <v>381</v>
      </c>
      <c r="D50" s="66">
        <f t="shared" si="1"/>
        <v>62</v>
      </c>
      <c r="E50" s="107">
        <f t="shared" si="2"/>
        <v>31.7</v>
      </c>
      <c r="F50" s="109">
        <f t="shared" si="4"/>
        <v>1965.3999999999999</v>
      </c>
      <c r="G50" s="67" t="s">
        <v>13</v>
      </c>
      <c r="H50" s="67" t="str">
        <f t="shared" si="3"/>
        <v>00304327393TRLO1</v>
      </c>
      <c r="J50" t="s">
        <v>385</v>
      </c>
      <c r="K50" t="s">
        <v>386</v>
      </c>
      <c r="L50">
        <v>62</v>
      </c>
      <c r="M50">
        <v>31.7</v>
      </c>
      <c r="N50" t="s">
        <v>387</v>
      </c>
      <c r="O50" t="s">
        <v>2566</v>
      </c>
      <c r="P50" t="s">
        <v>388</v>
      </c>
      <c r="Q50" t="s">
        <v>2572</v>
      </c>
      <c r="R50">
        <v>840</v>
      </c>
      <c r="S50">
        <v>1</v>
      </c>
      <c r="T50">
        <v>1</v>
      </c>
      <c r="U50">
        <v>0</v>
      </c>
      <c r="V50" t="s">
        <v>2489</v>
      </c>
      <c r="W50" t="s">
        <v>403</v>
      </c>
      <c r="X50">
        <v>1</v>
      </c>
      <c r="Y50">
        <v>0</v>
      </c>
      <c r="Z50">
        <v>0</v>
      </c>
      <c r="AB50" t="s">
        <v>692</v>
      </c>
      <c r="AC50" t="s">
        <v>92</v>
      </c>
      <c r="AD50">
        <v>1</v>
      </c>
      <c r="AE50" t="s">
        <v>2572</v>
      </c>
      <c r="AF50" t="s">
        <v>385</v>
      </c>
      <c r="AG50">
        <v>1</v>
      </c>
      <c r="AJ50" t="s">
        <v>693</v>
      </c>
      <c r="AK50" t="s">
        <v>693</v>
      </c>
      <c r="AL50" t="s">
        <v>92</v>
      </c>
      <c r="AM50" t="s">
        <v>2249</v>
      </c>
      <c r="AN50" t="s">
        <v>92</v>
      </c>
      <c r="AP50">
        <v>0</v>
      </c>
    </row>
    <row r="51" spans="1:42">
      <c r="A51" s="69">
        <f ca="1">Overview!$W$8</f>
        <v>44720</v>
      </c>
      <c r="B51" s="65" t="str">
        <f t="shared" si="0"/>
        <v>12:00:00</v>
      </c>
      <c r="C51" s="65" t="s">
        <v>381</v>
      </c>
      <c r="D51" s="66">
        <f t="shared" si="1"/>
        <v>51</v>
      </c>
      <c r="E51" s="107">
        <f t="shared" si="2"/>
        <v>31.7</v>
      </c>
      <c r="F51" s="109">
        <f t="shared" si="4"/>
        <v>1616.7</v>
      </c>
      <c r="G51" s="67" t="s">
        <v>13</v>
      </c>
      <c r="H51" s="67" t="str">
        <f t="shared" si="3"/>
        <v>00304327395TRLO1</v>
      </c>
      <c r="J51" t="s">
        <v>385</v>
      </c>
      <c r="K51" t="s">
        <v>386</v>
      </c>
      <c r="L51">
        <v>51</v>
      </c>
      <c r="M51">
        <v>31.7</v>
      </c>
      <c r="N51" t="s">
        <v>387</v>
      </c>
      <c r="O51" t="s">
        <v>2566</v>
      </c>
      <c r="P51" t="s">
        <v>388</v>
      </c>
      <c r="Q51" t="s">
        <v>2573</v>
      </c>
      <c r="R51">
        <v>840</v>
      </c>
      <c r="S51">
        <v>1</v>
      </c>
      <c r="T51">
        <v>1</v>
      </c>
      <c r="U51">
        <v>0</v>
      </c>
      <c r="V51" t="s">
        <v>2489</v>
      </c>
      <c r="W51" t="s">
        <v>403</v>
      </c>
      <c r="X51">
        <v>1</v>
      </c>
      <c r="Y51">
        <v>0</v>
      </c>
      <c r="Z51">
        <v>0</v>
      </c>
      <c r="AB51" t="s">
        <v>692</v>
      </c>
      <c r="AC51" t="s">
        <v>92</v>
      </c>
      <c r="AD51">
        <v>1</v>
      </c>
      <c r="AE51" t="s">
        <v>2573</v>
      </c>
      <c r="AF51" t="s">
        <v>385</v>
      </c>
      <c r="AG51">
        <v>1</v>
      </c>
      <c r="AJ51" t="s">
        <v>693</v>
      </c>
      <c r="AK51" t="s">
        <v>693</v>
      </c>
      <c r="AL51" t="s">
        <v>92</v>
      </c>
      <c r="AM51" t="s">
        <v>2249</v>
      </c>
      <c r="AN51" t="s">
        <v>92</v>
      </c>
      <c r="AP51">
        <v>0</v>
      </c>
    </row>
    <row r="52" spans="1:42">
      <c r="A52" s="69">
        <f ca="1">Overview!$W$8</f>
        <v>44720</v>
      </c>
      <c r="B52" s="65" t="str">
        <f t="shared" si="0"/>
        <v>12:00:00</v>
      </c>
      <c r="C52" s="65" t="s">
        <v>381</v>
      </c>
      <c r="D52" s="66">
        <f t="shared" si="1"/>
        <v>51</v>
      </c>
      <c r="E52" s="107">
        <f t="shared" si="2"/>
        <v>31.7</v>
      </c>
      <c r="F52" s="109">
        <f t="shared" si="4"/>
        <v>1616.7</v>
      </c>
      <c r="G52" s="67" t="s">
        <v>13</v>
      </c>
      <c r="H52" s="67" t="str">
        <f t="shared" si="3"/>
        <v>00304327396TRLO1</v>
      </c>
      <c r="J52" t="s">
        <v>385</v>
      </c>
      <c r="K52" t="s">
        <v>386</v>
      </c>
      <c r="L52">
        <v>51</v>
      </c>
      <c r="M52">
        <v>31.7</v>
      </c>
      <c r="N52" t="s">
        <v>387</v>
      </c>
      <c r="O52" t="s">
        <v>2566</v>
      </c>
      <c r="P52" t="s">
        <v>388</v>
      </c>
      <c r="Q52" t="s">
        <v>2574</v>
      </c>
      <c r="R52">
        <v>840</v>
      </c>
      <c r="S52">
        <v>1</v>
      </c>
      <c r="T52">
        <v>1</v>
      </c>
      <c r="U52">
        <v>0</v>
      </c>
      <c r="V52" t="s">
        <v>2489</v>
      </c>
      <c r="W52" t="s">
        <v>403</v>
      </c>
      <c r="X52">
        <v>1</v>
      </c>
      <c r="Y52">
        <v>0</v>
      </c>
      <c r="Z52">
        <v>0</v>
      </c>
      <c r="AB52" t="s">
        <v>692</v>
      </c>
      <c r="AC52" t="s">
        <v>92</v>
      </c>
      <c r="AD52">
        <v>1</v>
      </c>
      <c r="AE52" t="s">
        <v>2574</v>
      </c>
      <c r="AF52" t="s">
        <v>385</v>
      </c>
      <c r="AG52">
        <v>1</v>
      </c>
      <c r="AJ52" t="s">
        <v>693</v>
      </c>
      <c r="AK52" t="s">
        <v>693</v>
      </c>
      <c r="AL52" t="s">
        <v>92</v>
      </c>
      <c r="AM52" t="s">
        <v>2249</v>
      </c>
      <c r="AN52" t="s">
        <v>92</v>
      </c>
      <c r="AP52">
        <v>0</v>
      </c>
    </row>
    <row r="53" spans="1:42">
      <c r="A53" s="69">
        <f ca="1">Overview!$W$8</f>
        <v>44720</v>
      </c>
      <c r="B53" s="65" t="str">
        <f t="shared" si="0"/>
        <v>12:00:00</v>
      </c>
      <c r="C53" s="65" t="s">
        <v>381</v>
      </c>
      <c r="D53" s="66">
        <f t="shared" si="1"/>
        <v>64</v>
      </c>
      <c r="E53" s="107">
        <f t="shared" si="2"/>
        <v>31.7</v>
      </c>
      <c r="F53" s="109">
        <f t="shared" si="4"/>
        <v>2028.8</v>
      </c>
      <c r="G53" s="67" t="s">
        <v>13</v>
      </c>
      <c r="H53" s="67" t="str">
        <f t="shared" si="3"/>
        <v>00304327398TRLO1</v>
      </c>
      <c r="J53" t="s">
        <v>385</v>
      </c>
      <c r="K53" t="s">
        <v>386</v>
      </c>
      <c r="L53">
        <v>64</v>
      </c>
      <c r="M53">
        <v>31.7</v>
      </c>
      <c r="N53" t="s">
        <v>387</v>
      </c>
      <c r="O53" t="s">
        <v>2566</v>
      </c>
      <c r="P53" t="s">
        <v>388</v>
      </c>
      <c r="Q53" t="s">
        <v>2575</v>
      </c>
      <c r="R53">
        <v>840</v>
      </c>
      <c r="S53">
        <v>1</v>
      </c>
      <c r="T53">
        <v>1</v>
      </c>
      <c r="U53">
        <v>0</v>
      </c>
      <c r="V53" t="s">
        <v>2489</v>
      </c>
      <c r="W53" t="s">
        <v>403</v>
      </c>
      <c r="X53">
        <v>1</v>
      </c>
      <c r="Y53">
        <v>0</v>
      </c>
      <c r="Z53">
        <v>0</v>
      </c>
      <c r="AB53" t="s">
        <v>692</v>
      </c>
      <c r="AC53" t="s">
        <v>92</v>
      </c>
      <c r="AD53">
        <v>1</v>
      </c>
      <c r="AE53" t="s">
        <v>2575</v>
      </c>
      <c r="AF53" t="s">
        <v>385</v>
      </c>
      <c r="AG53">
        <v>1</v>
      </c>
      <c r="AJ53" t="s">
        <v>693</v>
      </c>
      <c r="AK53" t="s">
        <v>693</v>
      </c>
      <c r="AL53" t="s">
        <v>92</v>
      </c>
      <c r="AM53" t="s">
        <v>2249</v>
      </c>
      <c r="AN53" t="s">
        <v>92</v>
      </c>
      <c r="AP53">
        <v>0</v>
      </c>
    </row>
    <row r="54" spans="1:42">
      <c r="A54" s="69">
        <f ca="1">Overview!$W$8</f>
        <v>44720</v>
      </c>
      <c r="B54" s="65" t="str">
        <f t="shared" si="0"/>
        <v>12:00:00</v>
      </c>
      <c r="C54" s="65" t="s">
        <v>381</v>
      </c>
      <c r="D54" s="66">
        <f t="shared" si="1"/>
        <v>46</v>
      </c>
      <c r="E54" s="107">
        <f t="shared" si="2"/>
        <v>31.65</v>
      </c>
      <c r="F54" s="109">
        <f t="shared" si="4"/>
        <v>1455.8999999999999</v>
      </c>
      <c r="G54" s="67" t="s">
        <v>13</v>
      </c>
      <c r="H54" s="67" t="str">
        <f t="shared" si="3"/>
        <v>00304327399TRLO1</v>
      </c>
      <c r="J54" t="s">
        <v>385</v>
      </c>
      <c r="K54" t="s">
        <v>386</v>
      </c>
      <c r="L54">
        <v>46</v>
      </c>
      <c r="M54">
        <v>31.65</v>
      </c>
      <c r="N54" t="s">
        <v>387</v>
      </c>
      <c r="O54" t="s">
        <v>2566</v>
      </c>
      <c r="P54" t="s">
        <v>388</v>
      </c>
      <c r="Q54" t="s">
        <v>2576</v>
      </c>
      <c r="R54">
        <v>840</v>
      </c>
      <c r="S54">
        <v>1</v>
      </c>
      <c r="T54">
        <v>1</v>
      </c>
      <c r="U54">
        <v>0</v>
      </c>
      <c r="V54" t="s">
        <v>2489</v>
      </c>
      <c r="W54" t="s">
        <v>403</v>
      </c>
      <c r="X54">
        <v>1</v>
      </c>
      <c r="Y54">
        <v>0</v>
      </c>
      <c r="Z54">
        <v>0</v>
      </c>
      <c r="AB54" t="s">
        <v>692</v>
      </c>
      <c r="AC54" t="s">
        <v>92</v>
      </c>
      <c r="AD54">
        <v>1</v>
      </c>
      <c r="AE54" t="s">
        <v>2576</v>
      </c>
      <c r="AF54" t="s">
        <v>385</v>
      </c>
      <c r="AG54">
        <v>1</v>
      </c>
      <c r="AJ54" t="s">
        <v>693</v>
      </c>
      <c r="AK54" t="s">
        <v>693</v>
      </c>
      <c r="AL54" t="s">
        <v>92</v>
      </c>
      <c r="AM54" t="s">
        <v>2249</v>
      </c>
      <c r="AN54" t="s">
        <v>92</v>
      </c>
      <c r="AP54">
        <v>0</v>
      </c>
    </row>
    <row r="55" spans="1:42">
      <c r="A55" s="69">
        <f ca="1">Overview!$W$8</f>
        <v>44720</v>
      </c>
      <c r="B55" s="65" t="str">
        <f t="shared" si="0"/>
        <v>12:00:00</v>
      </c>
      <c r="C55" s="65" t="s">
        <v>381</v>
      </c>
      <c r="D55" s="66">
        <f t="shared" si="1"/>
        <v>62</v>
      </c>
      <c r="E55" s="107">
        <f t="shared" si="2"/>
        <v>31.7</v>
      </c>
      <c r="F55" s="109">
        <f t="shared" si="4"/>
        <v>1965.3999999999999</v>
      </c>
      <c r="G55" s="67" t="s">
        <v>13</v>
      </c>
      <c r="H55" s="67" t="str">
        <f t="shared" si="3"/>
        <v>00304327400TRLO1</v>
      </c>
      <c r="J55" t="s">
        <v>385</v>
      </c>
      <c r="K55" t="s">
        <v>386</v>
      </c>
      <c r="L55">
        <v>62</v>
      </c>
      <c r="M55">
        <v>31.7</v>
      </c>
      <c r="N55" t="s">
        <v>387</v>
      </c>
      <c r="O55" t="s">
        <v>2566</v>
      </c>
      <c r="P55" t="s">
        <v>388</v>
      </c>
      <c r="Q55" t="s">
        <v>2577</v>
      </c>
      <c r="R55">
        <v>840</v>
      </c>
      <c r="S55">
        <v>1</v>
      </c>
      <c r="T55">
        <v>1</v>
      </c>
      <c r="U55">
        <v>0</v>
      </c>
      <c r="V55" t="s">
        <v>2489</v>
      </c>
      <c r="W55" t="s">
        <v>403</v>
      </c>
      <c r="X55">
        <v>1</v>
      </c>
      <c r="Y55">
        <v>0</v>
      </c>
      <c r="Z55">
        <v>0</v>
      </c>
      <c r="AB55" t="s">
        <v>692</v>
      </c>
      <c r="AC55" t="s">
        <v>92</v>
      </c>
      <c r="AD55">
        <v>1</v>
      </c>
      <c r="AE55" t="s">
        <v>2577</v>
      </c>
      <c r="AF55" t="s">
        <v>385</v>
      </c>
      <c r="AG55">
        <v>1</v>
      </c>
      <c r="AJ55" t="s">
        <v>693</v>
      </c>
      <c r="AK55" t="s">
        <v>693</v>
      </c>
      <c r="AL55" t="s">
        <v>92</v>
      </c>
      <c r="AM55" t="s">
        <v>2249</v>
      </c>
      <c r="AN55" t="s">
        <v>92</v>
      </c>
      <c r="AP55">
        <v>0</v>
      </c>
    </row>
    <row r="56" spans="1:42">
      <c r="A56" s="69">
        <f ca="1">Overview!$W$8</f>
        <v>44720</v>
      </c>
      <c r="B56" s="65" t="str">
        <f t="shared" si="0"/>
        <v>12:00:00</v>
      </c>
      <c r="C56" s="65" t="s">
        <v>381</v>
      </c>
      <c r="D56" s="66">
        <f t="shared" si="1"/>
        <v>62</v>
      </c>
      <c r="E56" s="107">
        <f t="shared" si="2"/>
        <v>31.7</v>
      </c>
      <c r="F56" s="109">
        <f t="shared" si="4"/>
        <v>1965.3999999999999</v>
      </c>
      <c r="G56" s="67" t="s">
        <v>13</v>
      </c>
      <c r="H56" s="67" t="str">
        <f t="shared" si="3"/>
        <v>00304327401TRLO1</v>
      </c>
      <c r="J56" t="s">
        <v>385</v>
      </c>
      <c r="K56" t="s">
        <v>386</v>
      </c>
      <c r="L56">
        <v>62</v>
      </c>
      <c r="M56">
        <v>31.7</v>
      </c>
      <c r="N56" t="s">
        <v>387</v>
      </c>
      <c r="O56" t="s">
        <v>2566</v>
      </c>
      <c r="P56" t="s">
        <v>388</v>
      </c>
      <c r="Q56" t="s">
        <v>2578</v>
      </c>
      <c r="R56">
        <v>840</v>
      </c>
      <c r="S56">
        <v>1</v>
      </c>
      <c r="T56">
        <v>1</v>
      </c>
      <c r="U56">
        <v>0</v>
      </c>
      <c r="V56" t="s">
        <v>2489</v>
      </c>
      <c r="W56" t="s">
        <v>403</v>
      </c>
      <c r="X56">
        <v>1</v>
      </c>
      <c r="Y56">
        <v>0</v>
      </c>
      <c r="Z56">
        <v>0</v>
      </c>
      <c r="AB56" t="s">
        <v>692</v>
      </c>
      <c r="AC56" t="s">
        <v>92</v>
      </c>
      <c r="AD56">
        <v>1</v>
      </c>
      <c r="AE56" t="s">
        <v>2578</v>
      </c>
      <c r="AF56" t="s">
        <v>385</v>
      </c>
      <c r="AG56">
        <v>1</v>
      </c>
      <c r="AJ56" t="s">
        <v>693</v>
      </c>
      <c r="AK56" t="s">
        <v>693</v>
      </c>
      <c r="AL56" t="s">
        <v>92</v>
      </c>
      <c r="AM56" t="s">
        <v>2249</v>
      </c>
      <c r="AN56" t="s">
        <v>92</v>
      </c>
      <c r="AP56">
        <v>0</v>
      </c>
    </row>
    <row r="57" spans="1:42">
      <c r="A57" s="69">
        <f ca="1">Overview!$W$8</f>
        <v>44720</v>
      </c>
      <c r="B57" s="65" t="str">
        <f t="shared" si="0"/>
        <v>12:00:00</v>
      </c>
      <c r="C57" s="65" t="s">
        <v>381</v>
      </c>
      <c r="D57" s="66">
        <f t="shared" si="1"/>
        <v>60</v>
      </c>
      <c r="E57" s="107">
        <f t="shared" si="2"/>
        <v>31.7</v>
      </c>
      <c r="F57" s="109">
        <f t="shared" si="4"/>
        <v>1902</v>
      </c>
      <c r="G57" s="67" t="s">
        <v>13</v>
      </c>
      <c r="H57" s="67" t="str">
        <f t="shared" si="3"/>
        <v>00304327402TRLO1</v>
      </c>
      <c r="J57" t="s">
        <v>385</v>
      </c>
      <c r="K57" t="s">
        <v>386</v>
      </c>
      <c r="L57">
        <v>60</v>
      </c>
      <c r="M57">
        <v>31.7</v>
      </c>
      <c r="N57" t="s">
        <v>387</v>
      </c>
      <c r="O57" t="s">
        <v>2566</v>
      </c>
      <c r="P57" t="s">
        <v>388</v>
      </c>
      <c r="Q57" t="s">
        <v>2579</v>
      </c>
      <c r="R57">
        <v>840</v>
      </c>
      <c r="S57">
        <v>1</v>
      </c>
      <c r="T57">
        <v>1</v>
      </c>
      <c r="U57">
        <v>0</v>
      </c>
      <c r="V57" t="s">
        <v>2489</v>
      </c>
      <c r="W57" t="s">
        <v>403</v>
      </c>
      <c r="X57">
        <v>1</v>
      </c>
      <c r="Y57">
        <v>0</v>
      </c>
      <c r="Z57">
        <v>0</v>
      </c>
      <c r="AB57" t="s">
        <v>692</v>
      </c>
      <c r="AC57" t="s">
        <v>92</v>
      </c>
      <c r="AD57">
        <v>1</v>
      </c>
      <c r="AE57" t="s">
        <v>2579</v>
      </c>
      <c r="AF57" t="s">
        <v>385</v>
      </c>
      <c r="AG57">
        <v>1</v>
      </c>
      <c r="AJ57" t="s">
        <v>693</v>
      </c>
      <c r="AK57" t="s">
        <v>693</v>
      </c>
      <c r="AL57" t="s">
        <v>92</v>
      </c>
      <c r="AM57" t="s">
        <v>2249</v>
      </c>
      <c r="AN57" t="s">
        <v>92</v>
      </c>
      <c r="AP57">
        <v>0</v>
      </c>
    </row>
    <row r="58" spans="1:42">
      <c r="A58" s="69">
        <f ca="1">Overview!$W$8</f>
        <v>44720</v>
      </c>
      <c r="B58" s="65" t="str">
        <f t="shared" si="0"/>
        <v>12:00:00</v>
      </c>
      <c r="C58" s="65" t="s">
        <v>381</v>
      </c>
      <c r="D58" s="66">
        <f t="shared" si="1"/>
        <v>51</v>
      </c>
      <c r="E58" s="107">
        <f t="shared" si="2"/>
        <v>31.7</v>
      </c>
      <c r="F58" s="109">
        <f t="shared" si="4"/>
        <v>1616.7</v>
      </c>
      <c r="G58" s="67" t="s">
        <v>13</v>
      </c>
      <c r="H58" s="67" t="str">
        <f t="shared" si="3"/>
        <v>00304327403TRLO1</v>
      </c>
      <c r="J58" t="s">
        <v>385</v>
      </c>
      <c r="K58" t="s">
        <v>386</v>
      </c>
      <c r="L58">
        <v>51</v>
      </c>
      <c r="M58">
        <v>31.7</v>
      </c>
      <c r="N58" t="s">
        <v>387</v>
      </c>
      <c r="O58" t="s">
        <v>2566</v>
      </c>
      <c r="P58" t="s">
        <v>388</v>
      </c>
      <c r="Q58" t="s">
        <v>2580</v>
      </c>
      <c r="R58">
        <v>840</v>
      </c>
      <c r="S58">
        <v>1</v>
      </c>
      <c r="T58">
        <v>1</v>
      </c>
      <c r="U58">
        <v>0</v>
      </c>
      <c r="V58" t="s">
        <v>2489</v>
      </c>
      <c r="W58" t="s">
        <v>403</v>
      </c>
      <c r="X58">
        <v>1</v>
      </c>
      <c r="Y58">
        <v>0</v>
      </c>
      <c r="Z58">
        <v>0</v>
      </c>
      <c r="AB58" t="s">
        <v>692</v>
      </c>
      <c r="AC58" t="s">
        <v>92</v>
      </c>
      <c r="AD58">
        <v>1</v>
      </c>
      <c r="AE58" t="s">
        <v>2580</v>
      </c>
      <c r="AF58" t="s">
        <v>385</v>
      </c>
      <c r="AG58">
        <v>1</v>
      </c>
      <c r="AJ58" t="s">
        <v>693</v>
      </c>
      <c r="AK58" t="s">
        <v>693</v>
      </c>
      <c r="AL58" t="s">
        <v>92</v>
      </c>
      <c r="AM58" t="s">
        <v>2249</v>
      </c>
      <c r="AN58" t="s">
        <v>92</v>
      </c>
      <c r="AP58">
        <v>0</v>
      </c>
    </row>
    <row r="59" spans="1:42">
      <c r="A59" s="69">
        <f ca="1">Overview!$W$8</f>
        <v>44720</v>
      </c>
      <c r="B59" s="65" t="str">
        <f t="shared" si="0"/>
        <v>12:00:00</v>
      </c>
      <c r="C59" s="65" t="s">
        <v>381</v>
      </c>
      <c r="D59" s="66">
        <f t="shared" si="1"/>
        <v>58</v>
      </c>
      <c r="E59" s="107">
        <f t="shared" si="2"/>
        <v>31.7</v>
      </c>
      <c r="F59" s="109">
        <f t="shared" si="4"/>
        <v>1838.6</v>
      </c>
      <c r="G59" s="67" t="s">
        <v>13</v>
      </c>
      <c r="H59" s="67" t="str">
        <f t="shared" si="3"/>
        <v>00304327405TRLO1</v>
      </c>
      <c r="J59" t="s">
        <v>385</v>
      </c>
      <c r="K59" t="s">
        <v>386</v>
      </c>
      <c r="L59">
        <v>58</v>
      </c>
      <c r="M59">
        <v>31.7</v>
      </c>
      <c r="N59" t="s">
        <v>387</v>
      </c>
      <c r="O59" t="s">
        <v>2566</v>
      </c>
      <c r="P59" t="s">
        <v>388</v>
      </c>
      <c r="Q59" t="s">
        <v>2581</v>
      </c>
      <c r="R59">
        <v>840</v>
      </c>
      <c r="S59">
        <v>1</v>
      </c>
      <c r="T59">
        <v>1</v>
      </c>
      <c r="U59">
        <v>0</v>
      </c>
      <c r="V59" t="s">
        <v>2489</v>
      </c>
      <c r="W59" t="s">
        <v>403</v>
      </c>
      <c r="X59">
        <v>1</v>
      </c>
      <c r="Y59">
        <v>0</v>
      </c>
      <c r="Z59">
        <v>0</v>
      </c>
      <c r="AB59" t="s">
        <v>692</v>
      </c>
      <c r="AC59" t="s">
        <v>92</v>
      </c>
      <c r="AD59">
        <v>1</v>
      </c>
      <c r="AE59" t="s">
        <v>2581</v>
      </c>
      <c r="AF59" t="s">
        <v>385</v>
      </c>
      <c r="AG59">
        <v>1</v>
      </c>
      <c r="AJ59" t="s">
        <v>693</v>
      </c>
      <c r="AK59" t="s">
        <v>693</v>
      </c>
      <c r="AL59" t="s">
        <v>92</v>
      </c>
      <c r="AM59" t="s">
        <v>2249</v>
      </c>
      <c r="AN59" t="s">
        <v>92</v>
      </c>
      <c r="AP59">
        <v>0</v>
      </c>
    </row>
    <row r="60" spans="1:42">
      <c r="A60" s="69">
        <f ca="1">Overview!$W$8</f>
        <v>44720</v>
      </c>
      <c r="B60" s="65" t="str">
        <f t="shared" si="0"/>
        <v>12:00:00</v>
      </c>
      <c r="C60" s="65" t="s">
        <v>381</v>
      </c>
      <c r="D60" s="66">
        <f t="shared" si="1"/>
        <v>64</v>
      </c>
      <c r="E60" s="107">
        <f t="shared" si="2"/>
        <v>31.7</v>
      </c>
      <c r="F60" s="109">
        <f t="shared" si="4"/>
        <v>2028.8</v>
      </c>
      <c r="G60" s="67" t="s">
        <v>13</v>
      </c>
      <c r="H60" s="67" t="str">
        <f t="shared" si="3"/>
        <v>00304327406TRLO1</v>
      </c>
      <c r="J60" t="s">
        <v>385</v>
      </c>
      <c r="K60" t="s">
        <v>386</v>
      </c>
      <c r="L60">
        <v>64</v>
      </c>
      <c r="M60">
        <v>31.7</v>
      </c>
      <c r="N60" t="s">
        <v>387</v>
      </c>
      <c r="O60" t="s">
        <v>2566</v>
      </c>
      <c r="P60" t="s">
        <v>388</v>
      </c>
      <c r="Q60" t="s">
        <v>2582</v>
      </c>
      <c r="R60">
        <v>840</v>
      </c>
      <c r="S60">
        <v>1</v>
      </c>
      <c r="T60">
        <v>1</v>
      </c>
      <c r="U60">
        <v>0</v>
      </c>
      <c r="V60" t="s">
        <v>2489</v>
      </c>
      <c r="W60" t="s">
        <v>403</v>
      </c>
      <c r="X60">
        <v>1</v>
      </c>
      <c r="Y60">
        <v>0</v>
      </c>
      <c r="Z60">
        <v>0</v>
      </c>
      <c r="AB60" t="s">
        <v>692</v>
      </c>
      <c r="AC60" t="s">
        <v>92</v>
      </c>
      <c r="AD60">
        <v>1</v>
      </c>
      <c r="AE60" t="s">
        <v>2582</v>
      </c>
      <c r="AF60" t="s">
        <v>385</v>
      </c>
      <c r="AG60">
        <v>1</v>
      </c>
      <c r="AJ60" t="s">
        <v>693</v>
      </c>
      <c r="AK60" t="s">
        <v>693</v>
      </c>
      <c r="AL60" t="s">
        <v>92</v>
      </c>
      <c r="AM60" t="s">
        <v>2249</v>
      </c>
      <c r="AN60" t="s">
        <v>92</v>
      </c>
      <c r="AP60">
        <v>0</v>
      </c>
    </row>
    <row r="61" spans="1:42">
      <c r="A61" s="69">
        <f ca="1">Overview!$W$8</f>
        <v>44720</v>
      </c>
      <c r="B61" s="65" t="str">
        <f t="shared" si="0"/>
        <v>12:00:00</v>
      </c>
      <c r="C61" s="65" t="s">
        <v>381</v>
      </c>
      <c r="D61" s="66">
        <f t="shared" si="1"/>
        <v>64</v>
      </c>
      <c r="E61" s="107">
        <f t="shared" si="2"/>
        <v>31.7</v>
      </c>
      <c r="F61" s="109">
        <f t="shared" si="4"/>
        <v>2028.8</v>
      </c>
      <c r="G61" s="67" t="s">
        <v>13</v>
      </c>
      <c r="H61" s="67" t="str">
        <f t="shared" si="3"/>
        <v>00304327407TRLO1</v>
      </c>
      <c r="J61" t="s">
        <v>385</v>
      </c>
      <c r="K61" t="s">
        <v>386</v>
      </c>
      <c r="L61">
        <v>64</v>
      </c>
      <c r="M61">
        <v>31.7</v>
      </c>
      <c r="N61" t="s">
        <v>387</v>
      </c>
      <c r="O61" t="s">
        <v>2566</v>
      </c>
      <c r="P61" t="s">
        <v>388</v>
      </c>
      <c r="Q61" t="s">
        <v>2583</v>
      </c>
      <c r="R61">
        <v>840</v>
      </c>
      <c r="S61">
        <v>1</v>
      </c>
      <c r="T61">
        <v>1</v>
      </c>
      <c r="U61">
        <v>0</v>
      </c>
      <c r="V61" t="s">
        <v>2489</v>
      </c>
      <c r="W61" t="s">
        <v>403</v>
      </c>
      <c r="X61">
        <v>1</v>
      </c>
      <c r="Y61">
        <v>0</v>
      </c>
      <c r="Z61">
        <v>0</v>
      </c>
      <c r="AB61" t="s">
        <v>692</v>
      </c>
      <c r="AC61" t="s">
        <v>92</v>
      </c>
      <c r="AD61">
        <v>1</v>
      </c>
      <c r="AE61" t="s">
        <v>2583</v>
      </c>
      <c r="AF61" t="s">
        <v>385</v>
      </c>
      <c r="AG61">
        <v>1</v>
      </c>
      <c r="AJ61" t="s">
        <v>693</v>
      </c>
      <c r="AK61" t="s">
        <v>693</v>
      </c>
      <c r="AL61" t="s">
        <v>92</v>
      </c>
      <c r="AM61" t="s">
        <v>2249</v>
      </c>
      <c r="AN61" t="s">
        <v>92</v>
      </c>
      <c r="AP61">
        <v>0</v>
      </c>
    </row>
    <row r="62" spans="1:42">
      <c r="A62" s="69">
        <f ca="1">Overview!$W$8</f>
        <v>44720</v>
      </c>
      <c r="B62" s="65" t="str">
        <f t="shared" si="0"/>
        <v>12:49:25</v>
      </c>
      <c r="C62" s="65" t="s">
        <v>381</v>
      </c>
      <c r="D62" s="66">
        <f t="shared" si="1"/>
        <v>63</v>
      </c>
      <c r="E62" s="107">
        <f t="shared" si="2"/>
        <v>31.75</v>
      </c>
      <c r="F62" s="109">
        <f t="shared" si="4"/>
        <v>2000.25</v>
      </c>
      <c r="G62" s="67" t="s">
        <v>13</v>
      </c>
      <c r="H62" s="67" t="str">
        <f t="shared" si="3"/>
        <v>00304341098TRLO1</v>
      </c>
      <c r="J62" t="s">
        <v>385</v>
      </c>
      <c r="K62" t="s">
        <v>386</v>
      </c>
      <c r="L62">
        <v>63</v>
      </c>
      <c r="M62">
        <v>31.75</v>
      </c>
      <c r="N62" t="s">
        <v>387</v>
      </c>
      <c r="O62" t="s">
        <v>2584</v>
      </c>
      <c r="P62" t="s">
        <v>388</v>
      </c>
      <c r="Q62" t="s">
        <v>2585</v>
      </c>
      <c r="R62">
        <v>840</v>
      </c>
      <c r="S62">
        <v>1</v>
      </c>
      <c r="T62">
        <v>1</v>
      </c>
      <c r="U62">
        <v>0</v>
      </c>
      <c r="V62" t="s">
        <v>2489</v>
      </c>
      <c r="W62" t="s">
        <v>403</v>
      </c>
      <c r="X62">
        <v>1</v>
      </c>
      <c r="Y62">
        <v>0</v>
      </c>
      <c r="Z62">
        <v>0</v>
      </c>
      <c r="AB62" t="s">
        <v>692</v>
      </c>
      <c r="AC62" t="s">
        <v>92</v>
      </c>
      <c r="AD62">
        <v>1</v>
      </c>
      <c r="AE62" t="s">
        <v>2585</v>
      </c>
      <c r="AF62" t="s">
        <v>385</v>
      </c>
      <c r="AG62">
        <v>1</v>
      </c>
      <c r="AJ62" t="s">
        <v>693</v>
      </c>
      <c r="AK62" t="s">
        <v>693</v>
      </c>
      <c r="AL62" t="s">
        <v>92</v>
      </c>
      <c r="AM62" t="s">
        <v>2249</v>
      </c>
      <c r="AN62" t="s">
        <v>92</v>
      </c>
      <c r="AP62">
        <v>0</v>
      </c>
    </row>
    <row r="63" spans="1:42">
      <c r="A63" s="69">
        <f ca="1">Overview!$W$8</f>
        <v>44720</v>
      </c>
      <c r="B63" s="65" t="str">
        <f t="shared" ref="B63:B126" si="5">MID(O63,FIND(" ",O63)+1,8)</f>
        <v>12:50:26</v>
      </c>
      <c r="C63" s="65" t="s">
        <v>381</v>
      </c>
      <c r="D63" s="66">
        <f t="shared" ref="D63:D126" si="6">L63</f>
        <v>89</v>
      </c>
      <c r="E63" s="107">
        <f t="shared" ref="E63:E126" si="7">M63</f>
        <v>31.75</v>
      </c>
      <c r="F63" s="109">
        <f t="shared" si="4"/>
        <v>2825.75</v>
      </c>
      <c r="G63" s="67" t="s">
        <v>13</v>
      </c>
      <c r="H63" s="67" t="str">
        <f t="shared" ref="H63:H126" si="8">Q63</f>
        <v>00304341374TRLO1</v>
      </c>
      <c r="J63" t="s">
        <v>385</v>
      </c>
      <c r="K63" t="s">
        <v>386</v>
      </c>
      <c r="L63">
        <v>89</v>
      </c>
      <c r="M63">
        <v>31.75</v>
      </c>
      <c r="N63" t="s">
        <v>387</v>
      </c>
      <c r="O63" t="s">
        <v>2586</v>
      </c>
      <c r="P63" t="s">
        <v>388</v>
      </c>
      <c r="Q63" t="s">
        <v>2587</v>
      </c>
      <c r="R63">
        <v>840</v>
      </c>
      <c r="S63">
        <v>1</v>
      </c>
      <c r="T63">
        <v>1</v>
      </c>
      <c r="U63">
        <v>0</v>
      </c>
      <c r="V63" t="s">
        <v>2489</v>
      </c>
      <c r="W63" t="s">
        <v>403</v>
      </c>
      <c r="X63">
        <v>1</v>
      </c>
      <c r="Y63">
        <v>0</v>
      </c>
      <c r="Z63">
        <v>0</v>
      </c>
      <c r="AB63" t="s">
        <v>692</v>
      </c>
      <c r="AC63" t="s">
        <v>92</v>
      </c>
      <c r="AD63">
        <v>1</v>
      </c>
      <c r="AE63" t="s">
        <v>2587</v>
      </c>
      <c r="AF63" t="s">
        <v>385</v>
      </c>
      <c r="AG63">
        <v>1</v>
      </c>
      <c r="AJ63" t="s">
        <v>693</v>
      </c>
      <c r="AK63" t="s">
        <v>693</v>
      </c>
      <c r="AL63" t="s">
        <v>92</v>
      </c>
      <c r="AM63" t="s">
        <v>2249</v>
      </c>
      <c r="AN63" t="s">
        <v>92</v>
      </c>
      <c r="AP63">
        <v>0</v>
      </c>
    </row>
    <row r="64" spans="1:42">
      <c r="A64" s="69">
        <f ca="1">Overview!$W$8</f>
        <v>44720</v>
      </c>
      <c r="B64" s="65" t="str">
        <f t="shared" si="5"/>
        <v>12:57:49</v>
      </c>
      <c r="C64" s="65" t="s">
        <v>381</v>
      </c>
      <c r="D64" s="66">
        <f t="shared" si="6"/>
        <v>111</v>
      </c>
      <c r="E64" s="107">
        <f t="shared" si="7"/>
        <v>31.75</v>
      </c>
      <c r="F64" s="109">
        <f t="shared" ref="F64:F127" si="9">(D64*E64)</f>
        <v>3524.25</v>
      </c>
      <c r="G64" s="67" t="s">
        <v>13</v>
      </c>
      <c r="H64" s="67" t="str">
        <f t="shared" si="8"/>
        <v>00304343106TRLO1</v>
      </c>
      <c r="J64" t="s">
        <v>385</v>
      </c>
      <c r="K64" t="s">
        <v>386</v>
      </c>
      <c r="L64">
        <v>111</v>
      </c>
      <c r="M64">
        <v>31.75</v>
      </c>
      <c r="N64" t="s">
        <v>387</v>
      </c>
      <c r="O64" t="s">
        <v>2588</v>
      </c>
      <c r="P64" t="s">
        <v>388</v>
      </c>
      <c r="Q64" t="s">
        <v>2589</v>
      </c>
      <c r="R64">
        <v>840</v>
      </c>
      <c r="S64">
        <v>1</v>
      </c>
      <c r="T64">
        <v>1</v>
      </c>
      <c r="U64">
        <v>0</v>
      </c>
      <c r="V64" t="s">
        <v>2489</v>
      </c>
      <c r="W64" t="s">
        <v>403</v>
      </c>
      <c r="X64">
        <v>1</v>
      </c>
      <c r="Y64">
        <v>0</v>
      </c>
      <c r="Z64">
        <v>0</v>
      </c>
      <c r="AB64" t="s">
        <v>692</v>
      </c>
      <c r="AC64" t="s">
        <v>92</v>
      </c>
      <c r="AD64">
        <v>1</v>
      </c>
      <c r="AE64" t="s">
        <v>2589</v>
      </c>
      <c r="AF64" t="s">
        <v>385</v>
      </c>
      <c r="AG64">
        <v>1</v>
      </c>
      <c r="AJ64" t="s">
        <v>693</v>
      </c>
      <c r="AK64" t="s">
        <v>693</v>
      </c>
      <c r="AL64" t="s">
        <v>92</v>
      </c>
      <c r="AM64" t="s">
        <v>2249</v>
      </c>
      <c r="AN64" t="s">
        <v>92</v>
      </c>
      <c r="AP64">
        <v>0</v>
      </c>
    </row>
    <row r="65" spans="1:42">
      <c r="A65" s="69">
        <f ca="1">Overview!$W$8</f>
        <v>44720</v>
      </c>
      <c r="B65" s="65" t="str">
        <f t="shared" si="5"/>
        <v>13:05:02</v>
      </c>
      <c r="C65" s="65" t="s">
        <v>381</v>
      </c>
      <c r="D65" s="66">
        <f t="shared" si="6"/>
        <v>68</v>
      </c>
      <c r="E65" s="107">
        <f t="shared" si="7"/>
        <v>31.75</v>
      </c>
      <c r="F65" s="109">
        <f t="shared" si="9"/>
        <v>2159</v>
      </c>
      <c r="G65" s="67" t="s">
        <v>13</v>
      </c>
      <c r="H65" s="67" t="str">
        <f t="shared" si="8"/>
        <v>00304344732TRLO1</v>
      </c>
      <c r="J65" t="s">
        <v>385</v>
      </c>
      <c r="K65" t="s">
        <v>386</v>
      </c>
      <c r="L65">
        <v>68</v>
      </c>
      <c r="M65">
        <v>31.75</v>
      </c>
      <c r="N65" t="s">
        <v>387</v>
      </c>
      <c r="O65" t="s">
        <v>2590</v>
      </c>
      <c r="P65" t="s">
        <v>388</v>
      </c>
      <c r="Q65" t="s">
        <v>2591</v>
      </c>
      <c r="R65">
        <v>840</v>
      </c>
      <c r="S65">
        <v>1</v>
      </c>
      <c r="T65">
        <v>1</v>
      </c>
      <c r="U65">
        <v>0</v>
      </c>
      <c r="V65" t="s">
        <v>2489</v>
      </c>
      <c r="W65" t="s">
        <v>403</v>
      </c>
      <c r="X65">
        <v>1</v>
      </c>
      <c r="Y65">
        <v>0</v>
      </c>
      <c r="Z65">
        <v>0</v>
      </c>
      <c r="AB65" t="s">
        <v>692</v>
      </c>
      <c r="AC65" t="s">
        <v>92</v>
      </c>
      <c r="AD65">
        <v>1</v>
      </c>
      <c r="AE65" t="s">
        <v>2591</v>
      </c>
      <c r="AF65" t="s">
        <v>385</v>
      </c>
      <c r="AG65">
        <v>1</v>
      </c>
      <c r="AJ65" t="s">
        <v>693</v>
      </c>
      <c r="AK65" t="s">
        <v>693</v>
      </c>
      <c r="AL65" t="s">
        <v>92</v>
      </c>
      <c r="AM65" t="s">
        <v>2249</v>
      </c>
      <c r="AN65" t="s">
        <v>92</v>
      </c>
      <c r="AP65">
        <v>0</v>
      </c>
    </row>
    <row r="66" spans="1:42">
      <c r="A66" s="69">
        <f ca="1">Overview!$W$8</f>
        <v>44720</v>
      </c>
      <c r="B66" s="65" t="str">
        <f t="shared" si="5"/>
        <v>13:05:02</v>
      </c>
      <c r="C66" s="65" t="s">
        <v>381</v>
      </c>
      <c r="D66" s="66">
        <f t="shared" si="6"/>
        <v>44</v>
      </c>
      <c r="E66" s="107">
        <f t="shared" si="7"/>
        <v>31.75</v>
      </c>
      <c r="F66" s="109">
        <f t="shared" si="9"/>
        <v>1397</v>
      </c>
      <c r="G66" s="67" t="s">
        <v>13</v>
      </c>
      <c r="H66" s="67" t="str">
        <f t="shared" si="8"/>
        <v>00304344733TRLO1</v>
      </c>
      <c r="J66" t="s">
        <v>385</v>
      </c>
      <c r="K66" t="s">
        <v>386</v>
      </c>
      <c r="L66">
        <v>44</v>
      </c>
      <c r="M66">
        <v>31.75</v>
      </c>
      <c r="N66" t="s">
        <v>387</v>
      </c>
      <c r="O66" t="s">
        <v>2590</v>
      </c>
      <c r="P66" t="s">
        <v>388</v>
      </c>
      <c r="Q66" t="s">
        <v>2592</v>
      </c>
      <c r="R66">
        <v>840</v>
      </c>
      <c r="S66">
        <v>1</v>
      </c>
      <c r="T66">
        <v>1</v>
      </c>
      <c r="U66">
        <v>0</v>
      </c>
      <c r="V66" t="s">
        <v>2489</v>
      </c>
      <c r="W66" t="s">
        <v>403</v>
      </c>
      <c r="X66">
        <v>1</v>
      </c>
      <c r="Y66">
        <v>0</v>
      </c>
      <c r="Z66">
        <v>0</v>
      </c>
      <c r="AB66" t="s">
        <v>692</v>
      </c>
      <c r="AC66" t="s">
        <v>92</v>
      </c>
      <c r="AD66">
        <v>1</v>
      </c>
      <c r="AE66" t="s">
        <v>2592</v>
      </c>
      <c r="AF66" t="s">
        <v>385</v>
      </c>
      <c r="AG66">
        <v>1</v>
      </c>
      <c r="AJ66" t="s">
        <v>693</v>
      </c>
      <c r="AK66" t="s">
        <v>693</v>
      </c>
      <c r="AL66" t="s">
        <v>92</v>
      </c>
      <c r="AM66" t="s">
        <v>2249</v>
      </c>
      <c r="AN66" t="s">
        <v>92</v>
      </c>
      <c r="AP66">
        <v>0</v>
      </c>
    </row>
    <row r="67" spans="1:42">
      <c r="A67" s="69">
        <f ca="1">Overview!$W$8</f>
        <v>44720</v>
      </c>
      <c r="B67" s="65" t="str">
        <f t="shared" si="5"/>
        <v>13:08:34</v>
      </c>
      <c r="C67" s="65" t="s">
        <v>381</v>
      </c>
      <c r="D67" s="66">
        <f t="shared" si="6"/>
        <v>60</v>
      </c>
      <c r="E67" s="107">
        <f t="shared" si="7"/>
        <v>31.75</v>
      </c>
      <c r="F67" s="109">
        <f t="shared" si="9"/>
        <v>1905</v>
      </c>
      <c r="G67" s="67" t="s">
        <v>13</v>
      </c>
      <c r="H67" s="67" t="str">
        <f t="shared" si="8"/>
        <v>00304345505TRLO1</v>
      </c>
      <c r="J67" t="s">
        <v>385</v>
      </c>
      <c r="K67" t="s">
        <v>386</v>
      </c>
      <c r="L67">
        <v>60</v>
      </c>
      <c r="M67">
        <v>31.75</v>
      </c>
      <c r="N67" t="s">
        <v>387</v>
      </c>
      <c r="O67" t="s">
        <v>2593</v>
      </c>
      <c r="P67" t="s">
        <v>388</v>
      </c>
      <c r="Q67" t="s">
        <v>2594</v>
      </c>
      <c r="R67">
        <v>840</v>
      </c>
      <c r="S67">
        <v>1</v>
      </c>
      <c r="T67">
        <v>1</v>
      </c>
      <c r="U67">
        <v>0</v>
      </c>
      <c r="V67" t="s">
        <v>2489</v>
      </c>
      <c r="W67" t="s">
        <v>403</v>
      </c>
      <c r="X67">
        <v>1</v>
      </c>
      <c r="Y67">
        <v>0</v>
      </c>
      <c r="Z67">
        <v>0</v>
      </c>
      <c r="AB67" t="s">
        <v>692</v>
      </c>
      <c r="AC67" t="s">
        <v>92</v>
      </c>
      <c r="AD67">
        <v>1</v>
      </c>
      <c r="AE67" t="s">
        <v>2594</v>
      </c>
      <c r="AF67" t="s">
        <v>385</v>
      </c>
      <c r="AG67">
        <v>1</v>
      </c>
      <c r="AJ67" t="s">
        <v>693</v>
      </c>
      <c r="AK67" t="s">
        <v>693</v>
      </c>
      <c r="AL67" t="s">
        <v>92</v>
      </c>
      <c r="AM67" t="s">
        <v>2249</v>
      </c>
      <c r="AN67" t="s">
        <v>92</v>
      </c>
      <c r="AP67">
        <v>0</v>
      </c>
    </row>
    <row r="68" spans="1:42">
      <c r="A68" s="69">
        <f ca="1">Overview!$W$8</f>
        <v>44720</v>
      </c>
      <c r="B68" s="65" t="str">
        <f t="shared" si="5"/>
        <v>13:11:49</v>
      </c>
      <c r="C68" s="65" t="s">
        <v>381</v>
      </c>
      <c r="D68" s="66">
        <f t="shared" si="6"/>
        <v>53</v>
      </c>
      <c r="E68" s="107">
        <f t="shared" si="7"/>
        <v>31.75</v>
      </c>
      <c r="F68" s="109">
        <f t="shared" si="9"/>
        <v>1682.75</v>
      </c>
      <c r="G68" s="67" t="s">
        <v>13</v>
      </c>
      <c r="H68" s="67" t="str">
        <f t="shared" si="8"/>
        <v>00304346199TRLO1</v>
      </c>
      <c r="J68" t="s">
        <v>385</v>
      </c>
      <c r="K68" t="s">
        <v>386</v>
      </c>
      <c r="L68">
        <v>53</v>
      </c>
      <c r="M68">
        <v>31.75</v>
      </c>
      <c r="N68" t="s">
        <v>387</v>
      </c>
      <c r="O68" t="s">
        <v>2595</v>
      </c>
      <c r="P68" t="s">
        <v>388</v>
      </c>
      <c r="Q68" t="s">
        <v>2596</v>
      </c>
      <c r="R68">
        <v>840</v>
      </c>
      <c r="S68">
        <v>1</v>
      </c>
      <c r="T68">
        <v>1</v>
      </c>
      <c r="U68">
        <v>0</v>
      </c>
      <c r="V68" t="s">
        <v>2489</v>
      </c>
      <c r="W68" t="s">
        <v>403</v>
      </c>
      <c r="X68">
        <v>1</v>
      </c>
      <c r="Y68">
        <v>0</v>
      </c>
      <c r="Z68">
        <v>0</v>
      </c>
      <c r="AB68" t="s">
        <v>692</v>
      </c>
      <c r="AC68" t="s">
        <v>92</v>
      </c>
      <c r="AD68">
        <v>1</v>
      </c>
      <c r="AE68" t="s">
        <v>2596</v>
      </c>
      <c r="AF68" t="s">
        <v>385</v>
      </c>
      <c r="AG68">
        <v>1</v>
      </c>
      <c r="AJ68" t="s">
        <v>693</v>
      </c>
      <c r="AK68" t="s">
        <v>693</v>
      </c>
      <c r="AL68" t="s">
        <v>92</v>
      </c>
      <c r="AM68" t="s">
        <v>2249</v>
      </c>
      <c r="AN68" t="s">
        <v>92</v>
      </c>
      <c r="AP68">
        <v>0</v>
      </c>
    </row>
    <row r="69" spans="1:42">
      <c r="A69" s="69">
        <f ca="1">Overview!$W$8</f>
        <v>44720</v>
      </c>
      <c r="B69" s="65" t="str">
        <f t="shared" si="5"/>
        <v>13:23:19</v>
      </c>
      <c r="C69" s="65" t="s">
        <v>381</v>
      </c>
      <c r="D69" s="66">
        <f t="shared" si="6"/>
        <v>500</v>
      </c>
      <c r="E69" s="107">
        <f t="shared" si="7"/>
        <v>31.75</v>
      </c>
      <c r="F69" s="109">
        <f t="shared" si="9"/>
        <v>15875</v>
      </c>
      <c r="G69" s="67" t="s">
        <v>13</v>
      </c>
      <c r="H69" s="67" t="str">
        <f t="shared" si="8"/>
        <v>00304348975TRLO1</v>
      </c>
      <c r="J69" t="s">
        <v>385</v>
      </c>
      <c r="K69" t="s">
        <v>386</v>
      </c>
      <c r="L69">
        <v>500</v>
      </c>
      <c r="M69">
        <v>31.75</v>
      </c>
      <c r="N69" t="s">
        <v>387</v>
      </c>
      <c r="O69" t="s">
        <v>2597</v>
      </c>
      <c r="P69" t="s">
        <v>388</v>
      </c>
      <c r="Q69" t="s">
        <v>2598</v>
      </c>
      <c r="R69">
        <v>840</v>
      </c>
      <c r="S69">
        <v>1</v>
      </c>
      <c r="T69">
        <v>1</v>
      </c>
      <c r="U69">
        <v>0</v>
      </c>
      <c r="V69" t="s">
        <v>2489</v>
      </c>
      <c r="W69" t="s">
        <v>403</v>
      </c>
      <c r="X69">
        <v>1</v>
      </c>
      <c r="Y69">
        <v>0</v>
      </c>
      <c r="Z69">
        <v>0</v>
      </c>
      <c r="AB69" t="s">
        <v>692</v>
      </c>
      <c r="AC69" t="s">
        <v>92</v>
      </c>
      <c r="AD69">
        <v>1</v>
      </c>
      <c r="AE69" t="s">
        <v>2598</v>
      </c>
      <c r="AF69" t="s">
        <v>385</v>
      </c>
      <c r="AG69">
        <v>1</v>
      </c>
      <c r="AJ69" t="s">
        <v>693</v>
      </c>
      <c r="AK69" t="s">
        <v>693</v>
      </c>
      <c r="AL69" t="s">
        <v>92</v>
      </c>
      <c r="AM69" t="s">
        <v>2249</v>
      </c>
      <c r="AN69" t="s">
        <v>92</v>
      </c>
      <c r="AP69">
        <v>0</v>
      </c>
    </row>
    <row r="70" spans="1:42">
      <c r="A70" s="69">
        <f ca="1">Overview!$W$8</f>
        <v>44720</v>
      </c>
      <c r="B70" s="65" t="str">
        <f t="shared" si="5"/>
        <v>13:23:19</v>
      </c>
      <c r="C70" s="65" t="s">
        <v>381</v>
      </c>
      <c r="D70" s="66">
        <f t="shared" si="6"/>
        <v>189</v>
      </c>
      <c r="E70" s="107">
        <f t="shared" si="7"/>
        <v>31.75</v>
      </c>
      <c r="F70" s="109">
        <f t="shared" si="9"/>
        <v>6000.75</v>
      </c>
      <c r="G70" s="67" t="s">
        <v>13</v>
      </c>
      <c r="H70" s="67" t="str">
        <f t="shared" si="8"/>
        <v>00304348976TRLO1</v>
      </c>
      <c r="J70" t="s">
        <v>385</v>
      </c>
      <c r="K70" t="s">
        <v>386</v>
      </c>
      <c r="L70">
        <v>189</v>
      </c>
      <c r="M70">
        <v>31.75</v>
      </c>
      <c r="N70" t="s">
        <v>387</v>
      </c>
      <c r="O70" t="s">
        <v>2599</v>
      </c>
      <c r="P70" t="s">
        <v>388</v>
      </c>
      <c r="Q70" t="s">
        <v>2600</v>
      </c>
      <c r="R70">
        <v>840</v>
      </c>
      <c r="S70">
        <v>1</v>
      </c>
      <c r="T70">
        <v>1</v>
      </c>
      <c r="U70">
        <v>0</v>
      </c>
      <c r="V70" t="s">
        <v>2489</v>
      </c>
      <c r="W70" t="s">
        <v>403</v>
      </c>
      <c r="X70">
        <v>1</v>
      </c>
      <c r="Y70">
        <v>0</v>
      </c>
      <c r="Z70">
        <v>0</v>
      </c>
      <c r="AB70" t="s">
        <v>692</v>
      </c>
      <c r="AC70" t="s">
        <v>92</v>
      </c>
      <c r="AD70">
        <v>1</v>
      </c>
      <c r="AE70" t="s">
        <v>2600</v>
      </c>
      <c r="AF70" t="s">
        <v>385</v>
      </c>
      <c r="AG70">
        <v>1</v>
      </c>
      <c r="AJ70" t="s">
        <v>693</v>
      </c>
      <c r="AK70" t="s">
        <v>693</v>
      </c>
      <c r="AL70" t="s">
        <v>92</v>
      </c>
      <c r="AM70" t="s">
        <v>2249</v>
      </c>
      <c r="AN70" t="s">
        <v>92</v>
      </c>
      <c r="AP70">
        <v>0</v>
      </c>
    </row>
    <row r="71" spans="1:42">
      <c r="A71" s="69">
        <f ca="1">Overview!$W$8</f>
        <v>44720</v>
      </c>
      <c r="B71" s="65" t="str">
        <f t="shared" si="5"/>
        <v>13:23:19</v>
      </c>
      <c r="C71" s="65" t="s">
        <v>381</v>
      </c>
      <c r="D71" s="66">
        <f t="shared" si="6"/>
        <v>54</v>
      </c>
      <c r="E71" s="107">
        <f t="shared" si="7"/>
        <v>31.75</v>
      </c>
      <c r="F71" s="109">
        <f t="shared" si="9"/>
        <v>1714.5</v>
      </c>
      <c r="G71" s="67" t="s">
        <v>13</v>
      </c>
      <c r="H71" s="67" t="str">
        <f t="shared" si="8"/>
        <v>00304348978TRLO1</v>
      </c>
      <c r="J71" t="s">
        <v>385</v>
      </c>
      <c r="K71" t="s">
        <v>386</v>
      </c>
      <c r="L71">
        <v>54</v>
      </c>
      <c r="M71">
        <v>31.75</v>
      </c>
      <c r="N71" t="s">
        <v>387</v>
      </c>
      <c r="O71" t="s">
        <v>2599</v>
      </c>
      <c r="P71" t="s">
        <v>388</v>
      </c>
      <c r="Q71" t="s">
        <v>2601</v>
      </c>
      <c r="R71">
        <v>840</v>
      </c>
      <c r="S71">
        <v>1</v>
      </c>
      <c r="T71">
        <v>1</v>
      </c>
      <c r="U71">
        <v>0</v>
      </c>
      <c r="V71" t="s">
        <v>2489</v>
      </c>
      <c r="W71" t="s">
        <v>403</v>
      </c>
      <c r="X71">
        <v>1</v>
      </c>
      <c r="Y71">
        <v>0</v>
      </c>
      <c r="Z71">
        <v>0</v>
      </c>
      <c r="AB71" t="s">
        <v>692</v>
      </c>
      <c r="AC71" t="s">
        <v>92</v>
      </c>
      <c r="AD71">
        <v>1</v>
      </c>
      <c r="AE71" t="s">
        <v>2601</v>
      </c>
      <c r="AF71" t="s">
        <v>385</v>
      </c>
      <c r="AG71">
        <v>1</v>
      </c>
      <c r="AJ71" t="s">
        <v>693</v>
      </c>
      <c r="AK71" t="s">
        <v>693</v>
      </c>
      <c r="AL71" t="s">
        <v>92</v>
      </c>
      <c r="AM71" t="s">
        <v>2249</v>
      </c>
      <c r="AN71" t="s">
        <v>92</v>
      </c>
      <c r="AP71">
        <v>0</v>
      </c>
    </row>
    <row r="72" spans="1:42">
      <c r="A72" s="69">
        <f ca="1">Overview!$W$8</f>
        <v>44720</v>
      </c>
      <c r="B72" s="65" t="str">
        <f t="shared" si="5"/>
        <v>13:23:19</v>
      </c>
      <c r="C72" s="65" t="s">
        <v>381</v>
      </c>
      <c r="D72" s="66">
        <f t="shared" si="6"/>
        <v>53</v>
      </c>
      <c r="E72" s="107">
        <f t="shared" si="7"/>
        <v>31.75</v>
      </c>
      <c r="F72" s="109">
        <f t="shared" si="9"/>
        <v>1682.75</v>
      </c>
      <c r="G72" s="67" t="s">
        <v>13</v>
      </c>
      <c r="H72" s="67" t="str">
        <f t="shared" si="8"/>
        <v>00304348979TRLO1</v>
      </c>
      <c r="J72" t="s">
        <v>385</v>
      </c>
      <c r="K72" t="s">
        <v>386</v>
      </c>
      <c r="L72">
        <v>53</v>
      </c>
      <c r="M72">
        <v>31.75</v>
      </c>
      <c r="N72" t="s">
        <v>387</v>
      </c>
      <c r="O72" t="s">
        <v>2599</v>
      </c>
      <c r="P72" t="s">
        <v>388</v>
      </c>
      <c r="Q72" t="s">
        <v>2602</v>
      </c>
      <c r="R72">
        <v>840</v>
      </c>
      <c r="S72">
        <v>1</v>
      </c>
      <c r="T72">
        <v>1</v>
      </c>
      <c r="U72">
        <v>0</v>
      </c>
      <c r="V72" t="s">
        <v>2489</v>
      </c>
      <c r="W72" t="s">
        <v>403</v>
      </c>
      <c r="X72">
        <v>1</v>
      </c>
      <c r="Y72">
        <v>0</v>
      </c>
      <c r="Z72">
        <v>0</v>
      </c>
      <c r="AB72" t="s">
        <v>692</v>
      </c>
      <c r="AC72" t="s">
        <v>92</v>
      </c>
      <c r="AD72">
        <v>1</v>
      </c>
      <c r="AE72" t="s">
        <v>2602</v>
      </c>
      <c r="AF72" t="s">
        <v>385</v>
      </c>
      <c r="AG72">
        <v>1</v>
      </c>
      <c r="AJ72" t="s">
        <v>693</v>
      </c>
      <c r="AK72" t="s">
        <v>693</v>
      </c>
      <c r="AL72" t="s">
        <v>92</v>
      </c>
      <c r="AM72" t="s">
        <v>2249</v>
      </c>
      <c r="AN72" t="s">
        <v>92</v>
      </c>
      <c r="AP72">
        <v>0</v>
      </c>
    </row>
    <row r="73" spans="1:42">
      <c r="A73" s="69">
        <f ca="1">Overview!$W$8</f>
        <v>44720</v>
      </c>
      <c r="B73" s="65" t="str">
        <f t="shared" si="5"/>
        <v>13:23:19</v>
      </c>
      <c r="C73" s="65" t="s">
        <v>381</v>
      </c>
      <c r="D73" s="66">
        <f t="shared" si="6"/>
        <v>52</v>
      </c>
      <c r="E73" s="107">
        <f t="shared" si="7"/>
        <v>31.75</v>
      </c>
      <c r="F73" s="109">
        <f t="shared" si="9"/>
        <v>1651</v>
      </c>
      <c r="G73" s="67" t="s">
        <v>13</v>
      </c>
      <c r="H73" s="67" t="str">
        <f t="shared" si="8"/>
        <v>00304348977TRLO1</v>
      </c>
      <c r="J73" t="s">
        <v>385</v>
      </c>
      <c r="K73" t="s">
        <v>386</v>
      </c>
      <c r="L73">
        <v>52</v>
      </c>
      <c r="M73">
        <v>31.75</v>
      </c>
      <c r="N73" t="s">
        <v>387</v>
      </c>
      <c r="O73" t="s">
        <v>2603</v>
      </c>
      <c r="P73" t="s">
        <v>388</v>
      </c>
      <c r="Q73" t="s">
        <v>2604</v>
      </c>
      <c r="R73">
        <v>840</v>
      </c>
      <c r="S73">
        <v>1</v>
      </c>
      <c r="T73">
        <v>1</v>
      </c>
      <c r="U73">
        <v>0</v>
      </c>
      <c r="V73" t="s">
        <v>2489</v>
      </c>
      <c r="W73" t="s">
        <v>403</v>
      </c>
      <c r="X73">
        <v>1</v>
      </c>
      <c r="Y73">
        <v>0</v>
      </c>
      <c r="Z73">
        <v>0</v>
      </c>
      <c r="AB73" t="s">
        <v>692</v>
      </c>
      <c r="AC73" t="s">
        <v>92</v>
      </c>
      <c r="AD73">
        <v>1</v>
      </c>
      <c r="AE73" t="s">
        <v>2604</v>
      </c>
      <c r="AF73" t="s">
        <v>385</v>
      </c>
      <c r="AG73">
        <v>1</v>
      </c>
      <c r="AJ73" t="s">
        <v>693</v>
      </c>
      <c r="AK73" t="s">
        <v>693</v>
      </c>
      <c r="AL73" t="s">
        <v>92</v>
      </c>
      <c r="AM73" t="s">
        <v>2249</v>
      </c>
      <c r="AN73" t="s">
        <v>92</v>
      </c>
      <c r="AP73">
        <v>0</v>
      </c>
    </row>
    <row r="74" spans="1:42">
      <c r="A74" s="69">
        <f ca="1">Overview!$W$8</f>
        <v>44720</v>
      </c>
      <c r="B74" s="65" t="str">
        <f t="shared" si="5"/>
        <v>13:25:25</v>
      </c>
      <c r="C74" s="65" t="s">
        <v>381</v>
      </c>
      <c r="D74" s="66">
        <f t="shared" si="6"/>
        <v>64</v>
      </c>
      <c r="E74" s="107">
        <f t="shared" si="7"/>
        <v>31.75</v>
      </c>
      <c r="F74" s="109">
        <f t="shared" si="9"/>
        <v>2032</v>
      </c>
      <c r="G74" s="67" t="s">
        <v>13</v>
      </c>
      <c r="H74" s="67" t="str">
        <f t="shared" si="8"/>
        <v>00304349466TRLO1</v>
      </c>
      <c r="J74" t="s">
        <v>385</v>
      </c>
      <c r="K74" t="s">
        <v>386</v>
      </c>
      <c r="L74">
        <v>64</v>
      </c>
      <c r="M74">
        <v>31.75</v>
      </c>
      <c r="N74" t="s">
        <v>387</v>
      </c>
      <c r="O74" t="s">
        <v>2605</v>
      </c>
      <c r="P74" t="s">
        <v>388</v>
      </c>
      <c r="Q74" t="s">
        <v>2606</v>
      </c>
      <c r="R74">
        <v>840</v>
      </c>
      <c r="S74">
        <v>1</v>
      </c>
      <c r="T74">
        <v>1</v>
      </c>
      <c r="U74">
        <v>0</v>
      </c>
      <c r="V74" t="s">
        <v>2489</v>
      </c>
      <c r="W74" t="s">
        <v>403</v>
      </c>
      <c r="X74">
        <v>1</v>
      </c>
      <c r="Y74">
        <v>0</v>
      </c>
      <c r="Z74">
        <v>0</v>
      </c>
      <c r="AB74" t="s">
        <v>692</v>
      </c>
      <c r="AC74" t="s">
        <v>92</v>
      </c>
      <c r="AD74">
        <v>1</v>
      </c>
      <c r="AE74" t="s">
        <v>2606</v>
      </c>
      <c r="AF74" t="s">
        <v>385</v>
      </c>
      <c r="AG74">
        <v>1</v>
      </c>
      <c r="AJ74" t="s">
        <v>693</v>
      </c>
      <c r="AK74" t="s">
        <v>693</v>
      </c>
      <c r="AL74" t="s">
        <v>92</v>
      </c>
      <c r="AM74" t="s">
        <v>2249</v>
      </c>
      <c r="AN74" t="s">
        <v>92</v>
      </c>
      <c r="AP74">
        <v>0</v>
      </c>
    </row>
    <row r="75" spans="1:42">
      <c r="A75" s="69">
        <f ca="1">Overview!$W$8</f>
        <v>44720</v>
      </c>
      <c r="B75" s="65" t="str">
        <f t="shared" si="5"/>
        <v>13:29:19</v>
      </c>
      <c r="C75" s="65" t="s">
        <v>381</v>
      </c>
      <c r="D75" s="66">
        <f t="shared" si="6"/>
        <v>64</v>
      </c>
      <c r="E75" s="107">
        <f t="shared" si="7"/>
        <v>31.75</v>
      </c>
      <c r="F75" s="109">
        <f t="shared" si="9"/>
        <v>2032</v>
      </c>
      <c r="G75" s="67" t="s">
        <v>13</v>
      </c>
      <c r="H75" s="67" t="str">
        <f t="shared" si="8"/>
        <v>00304350438TRLO1</v>
      </c>
      <c r="J75" t="s">
        <v>385</v>
      </c>
      <c r="K75" t="s">
        <v>386</v>
      </c>
      <c r="L75">
        <v>64</v>
      </c>
      <c r="M75">
        <v>31.75</v>
      </c>
      <c r="N75" t="s">
        <v>387</v>
      </c>
      <c r="O75" t="s">
        <v>2607</v>
      </c>
      <c r="P75" t="s">
        <v>388</v>
      </c>
      <c r="Q75" t="s">
        <v>2608</v>
      </c>
      <c r="R75">
        <v>840</v>
      </c>
      <c r="S75">
        <v>1</v>
      </c>
      <c r="T75">
        <v>1</v>
      </c>
      <c r="U75">
        <v>0</v>
      </c>
      <c r="V75" t="s">
        <v>2489</v>
      </c>
      <c r="W75" t="s">
        <v>403</v>
      </c>
      <c r="X75">
        <v>1</v>
      </c>
      <c r="Y75">
        <v>0</v>
      </c>
      <c r="Z75">
        <v>0</v>
      </c>
      <c r="AB75" t="s">
        <v>692</v>
      </c>
      <c r="AC75" t="s">
        <v>92</v>
      </c>
      <c r="AD75">
        <v>1</v>
      </c>
      <c r="AE75" t="s">
        <v>2608</v>
      </c>
      <c r="AF75" t="s">
        <v>385</v>
      </c>
      <c r="AG75">
        <v>1</v>
      </c>
      <c r="AJ75" t="s">
        <v>693</v>
      </c>
      <c r="AK75" t="s">
        <v>693</v>
      </c>
      <c r="AL75" t="s">
        <v>92</v>
      </c>
      <c r="AM75" t="s">
        <v>2249</v>
      </c>
      <c r="AN75" t="s">
        <v>92</v>
      </c>
      <c r="AP75">
        <v>0</v>
      </c>
    </row>
    <row r="76" spans="1:42">
      <c r="A76" s="69">
        <f ca="1">Overview!$W$8</f>
        <v>44720</v>
      </c>
      <c r="B76" s="65" t="str">
        <f t="shared" si="5"/>
        <v>13:31:47</v>
      </c>
      <c r="C76" s="65" t="s">
        <v>381</v>
      </c>
      <c r="D76" s="66">
        <f t="shared" si="6"/>
        <v>64</v>
      </c>
      <c r="E76" s="107">
        <f t="shared" si="7"/>
        <v>31.75</v>
      </c>
      <c r="F76" s="109">
        <f t="shared" si="9"/>
        <v>2032</v>
      </c>
      <c r="G76" s="67" t="s">
        <v>13</v>
      </c>
      <c r="H76" s="67" t="str">
        <f t="shared" si="8"/>
        <v>00304351325TRLO1</v>
      </c>
      <c r="J76" t="s">
        <v>385</v>
      </c>
      <c r="K76" t="s">
        <v>386</v>
      </c>
      <c r="L76">
        <v>64</v>
      </c>
      <c r="M76">
        <v>31.75</v>
      </c>
      <c r="N76" t="s">
        <v>387</v>
      </c>
      <c r="O76" t="s">
        <v>2609</v>
      </c>
      <c r="P76" t="s">
        <v>388</v>
      </c>
      <c r="Q76" t="s">
        <v>2610</v>
      </c>
      <c r="R76">
        <v>840</v>
      </c>
      <c r="S76">
        <v>1</v>
      </c>
      <c r="T76">
        <v>1</v>
      </c>
      <c r="U76">
        <v>0</v>
      </c>
      <c r="V76" t="s">
        <v>2489</v>
      </c>
      <c r="W76" t="s">
        <v>403</v>
      </c>
      <c r="X76">
        <v>1</v>
      </c>
      <c r="Y76">
        <v>0</v>
      </c>
      <c r="Z76">
        <v>0</v>
      </c>
      <c r="AB76" t="s">
        <v>692</v>
      </c>
      <c r="AC76" t="s">
        <v>92</v>
      </c>
      <c r="AD76">
        <v>1</v>
      </c>
      <c r="AE76" t="s">
        <v>2610</v>
      </c>
      <c r="AF76" t="s">
        <v>385</v>
      </c>
      <c r="AG76">
        <v>1</v>
      </c>
      <c r="AJ76" t="s">
        <v>693</v>
      </c>
      <c r="AK76" t="s">
        <v>693</v>
      </c>
      <c r="AL76" t="s">
        <v>92</v>
      </c>
      <c r="AM76" t="s">
        <v>2249</v>
      </c>
      <c r="AN76" t="s">
        <v>92</v>
      </c>
      <c r="AP76">
        <v>0</v>
      </c>
    </row>
    <row r="77" spans="1:42">
      <c r="A77" s="69">
        <f ca="1">Overview!$W$8</f>
        <v>44720</v>
      </c>
      <c r="B77" s="65" t="str">
        <f t="shared" si="5"/>
        <v>13:32:47</v>
      </c>
      <c r="C77" s="65" t="s">
        <v>381</v>
      </c>
      <c r="D77" s="66">
        <f t="shared" si="6"/>
        <v>52</v>
      </c>
      <c r="E77" s="107">
        <f t="shared" si="7"/>
        <v>31.7</v>
      </c>
      <c r="F77" s="109">
        <f t="shared" si="9"/>
        <v>1648.3999999999999</v>
      </c>
      <c r="G77" s="67" t="s">
        <v>13</v>
      </c>
      <c r="H77" s="67" t="str">
        <f t="shared" si="8"/>
        <v>00304351934TRLO1</v>
      </c>
      <c r="J77" t="s">
        <v>385</v>
      </c>
      <c r="K77" t="s">
        <v>386</v>
      </c>
      <c r="L77">
        <v>52</v>
      </c>
      <c r="M77">
        <v>31.7</v>
      </c>
      <c r="N77" t="s">
        <v>387</v>
      </c>
      <c r="O77" t="s">
        <v>2611</v>
      </c>
      <c r="P77" t="s">
        <v>388</v>
      </c>
      <c r="Q77" t="s">
        <v>2612</v>
      </c>
      <c r="R77">
        <v>840</v>
      </c>
      <c r="S77">
        <v>1</v>
      </c>
      <c r="T77">
        <v>1</v>
      </c>
      <c r="U77">
        <v>0</v>
      </c>
      <c r="V77" t="s">
        <v>2489</v>
      </c>
      <c r="W77" t="s">
        <v>403</v>
      </c>
      <c r="X77">
        <v>1</v>
      </c>
      <c r="Y77">
        <v>0</v>
      </c>
      <c r="Z77">
        <v>0</v>
      </c>
      <c r="AB77" t="s">
        <v>692</v>
      </c>
      <c r="AC77" t="s">
        <v>92</v>
      </c>
      <c r="AD77">
        <v>1</v>
      </c>
      <c r="AE77" t="s">
        <v>2612</v>
      </c>
      <c r="AF77" t="s">
        <v>385</v>
      </c>
      <c r="AG77">
        <v>1</v>
      </c>
      <c r="AJ77" t="s">
        <v>693</v>
      </c>
      <c r="AK77" t="s">
        <v>693</v>
      </c>
      <c r="AL77" t="s">
        <v>92</v>
      </c>
      <c r="AM77" t="s">
        <v>2249</v>
      </c>
      <c r="AN77" t="s">
        <v>92</v>
      </c>
      <c r="AP77">
        <v>0</v>
      </c>
    </row>
    <row r="78" spans="1:42">
      <c r="A78" s="69">
        <f ca="1">Overview!$W$8</f>
        <v>44720</v>
      </c>
      <c r="B78" s="65" t="str">
        <f t="shared" si="5"/>
        <v>13:35:09</v>
      </c>
      <c r="C78" s="65" t="s">
        <v>381</v>
      </c>
      <c r="D78" s="66">
        <f t="shared" si="6"/>
        <v>64</v>
      </c>
      <c r="E78" s="107">
        <f t="shared" si="7"/>
        <v>31.65</v>
      </c>
      <c r="F78" s="109">
        <f t="shared" si="9"/>
        <v>2025.6</v>
      </c>
      <c r="G78" s="67" t="s">
        <v>13</v>
      </c>
      <c r="H78" s="67" t="str">
        <f t="shared" si="8"/>
        <v>00304352800TRLO1</v>
      </c>
      <c r="J78" t="s">
        <v>385</v>
      </c>
      <c r="K78" t="s">
        <v>386</v>
      </c>
      <c r="L78">
        <v>64</v>
      </c>
      <c r="M78">
        <v>31.65</v>
      </c>
      <c r="N78" t="s">
        <v>387</v>
      </c>
      <c r="O78" t="s">
        <v>2613</v>
      </c>
      <c r="P78" t="s">
        <v>388</v>
      </c>
      <c r="Q78" t="s">
        <v>2614</v>
      </c>
      <c r="R78">
        <v>840</v>
      </c>
      <c r="S78">
        <v>1</v>
      </c>
      <c r="T78">
        <v>1</v>
      </c>
      <c r="U78">
        <v>0</v>
      </c>
      <c r="V78" t="s">
        <v>2489</v>
      </c>
      <c r="W78" t="s">
        <v>403</v>
      </c>
      <c r="X78">
        <v>1</v>
      </c>
      <c r="Y78">
        <v>0</v>
      </c>
      <c r="Z78">
        <v>0</v>
      </c>
      <c r="AB78" t="s">
        <v>692</v>
      </c>
      <c r="AC78" t="s">
        <v>92</v>
      </c>
      <c r="AD78">
        <v>1</v>
      </c>
      <c r="AE78" t="s">
        <v>2614</v>
      </c>
      <c r="AF78" t="s">
        <v>385</v>
      </c>
      <c r="AG78">
        <v>1</v>
      </c>
      <c r="AJ78" t="s">
        <v>693</v>
      </c>
      <c r="AK78" t="s">
        <v>693</v>
      </c>
      <c r="AL78" t="s">
        <v>92</v>
      </c>
      <c r="AM78" t="s">
        <v>2249</v>
      </c>
      <c r="AN78" t="s">
        <v>92</v>
      </c>
      <c r="AP78">
        <v>0</v>
      </c>
    </row>
    <row r="79" spans="1:42">
      <c r="A79" s="69">
        <f ca="1">Overview!$W$8</f>
        <v>44720</v>
      </c>
      <c r="B79" s="65" t="str">
        <f t="shared" si="5"/>
        <v>13:46:39</v>
      </c>
      <c r="C79" s="65" t="s">
        <v>381</v>
      </c>
      <c r="D79" s="66">
        <f t="shared" si="6"/>
        <v>63</v>
      </c>
      <c r="E79" s="107">
        <f t="shared" si="7"/>
        <v>31.8</v>
      </c>
      <c r="F79" s="109">
        <f t="shared" si="9"/>
        <v>2003.4</v>
      </c>
      <c r="G79" s="67" t="s">
        <v>13</v>
      </c>
      <c r="H79" s="67" t="str">
        <f t="shared" si="8"/>
        <v>00304356339TRLO1</v>
      </c>
      <c r="J79" t="s">
        <v>385</v>
      </c>
      <c r="K79" t="s">
        <v>386</v>
      </c>
      <c r="L79">
        <v>63</v>
      </c>
      <c r="M79">
        <v>31.8</v>
      </c>
      <c r="N79" t="s">
        <v>387</v>
      </c>
      <c r="O79" t="s">
        <v>2615</v>
      </c>
      <c r="P79" t="s">
        <v>388</v>
      </c>
      <c r="Q79" t="s">
        <v>2616</v>
      </c>
      <c r="R79">
        <v>840</v>
      </c>
      <c r="S79">
        <v>1</v>
      </c>
      <c r="T79">
        <v>1</v>
      </c>
      <c r="U79">
        <v>0</v>
      </c>
      <c r="V79" t="s">
        <v>2489</v>
      </c>
      <c r="W79" t="s">
        <v>403</v>
      </c>
      <c r="X79">
        <v>1</v>
      </c>
      <c r="Y79">
        <v>0</v>
      </c>
      <c r="Z79">
        <v>0</v>
      </c>
      <c r="AB79" t="s">
        <v>692</v>
      </c>
      <c r="AC79" t="s">
        <v>92</v>
      </c>
      <c r="AD79">
        <v>1</v>
      </c>
      <c r="AE79" t="s">
        <v>2616</v>
      </c>
      <c r="AF79" t="s">
        <v>385</v>
      </c>
      <c r="AG79">
        <v>1</v>
      </c>
      <c r="AJ79" t="s">
        <v>693</v>
      </c>
      <c r="AK79" t="s">
        <v>693</v>
      </c>
      <c r="AL79" t="s">
        <v>92</v>
      </c>
      <c r="AM79" t="s">
        <v>2249</v>
      </c>
      <c r="AN79" t="s">
        <v>92</v>
      </c>
      <c r="AP79">
        <v>0</v>
      </c>
    </row>
    <row r="80" spans="1:42">
      <c r="A80" s="69">
        <f ca="1">Overview!$W$8</f>
        <v>44720</v>
      </c>
      <c r="B80" s="65" t="str">
        <f t="shared" si="5"/>
        <v>13:48:26</v>
      </c>
      <c r="C80" s="65" t="s">
        <v>381</v>
      </c>
      <c r="D80" s="66">
        <f t="shared" si="6"/>
        <v>86</v>
      </c>
      <c r="E80" s="107">
        <f t="shared" si="7"/>
        <v>31.8</v>
      </c>
      <c r="F80" s="109">
        <f t="shared" si="9"/>
        <v>2734.8</v>
      </c>
      <c r="G80" s="67" t="s">
        <v>13</v>
      </c>
      <c r="H80" s="67" t="str">
        <f t="shared" si="8"/>
        <v>00304356989TRLO1</v>
      </c>
      <c r="J80" t="s">
        <v>385</v>
      </c>
      <c r="K80" t="s">
        <v>386</v>
      </c>
      <c r="L80">
        <v>86</v>
      </c>
      <c r="M80">
        <v>31.8</v>
      </c>
      <c r="N80" t="s">
        <v>387</v>
      </c>
      <c r="O80" t="s">
        <v>2617</v>
      </c>
      <c r="P80" t="s">
        <v>388</v>
      </c>
      <c r="Q80" t="s">
        <v>2618</v>
      </c>
      <c r="R80">
        <v>840</v>
      </c>
      <c r="S80">
        <v>1</v>
      </c>
      <c r="T80">
        <v>1</v>
      </c>
      <c r="U80">
        <v>0</v>
      </c>
      <c r="V80" t="s">
        <v>2489</v>
      </c>
      <c r="W80" t="s">
        <v>403</v>
      </c>
      <c r="X80">
        <v>1</v>
      </c>
      <c r="Y80">
        <v>0</v>
      </c>
      <c r="Z80">
        <v>0</v>
      </c>
      <c r="AB80" t="s">
        <v>692</v>
      </c>
      <c r="AC80" t="s">
        <v>92</v>
      </c>
      <c r="AD80">
        <v>1</v>
      </c>
      <c r="AE80" t="s">
        <v>2618</v>
      </c>
      <c r="AF80" t="s">
        <v>385</v>
      </c>
      <c r="AG80">
        <v>1</v>
      </c>
      <c r="AJ80" t="s">
        <v>693</v>
      </c>
      <c r="AK80" t="s">
        <v>693</v>
      </c>
      <c r="AL80" t="s">
        <v>92</v>
      </c>
      <c r="AM80" t="s">
        <v>2249</v>
      </c>
      <c r="AN80" t="s">
        <v>92</v>
      </c>
      <c r="AP80">
        <v>0</v>
      </c>
    </row>
    <row r="81" spans="1:42">
      <c r="A81" s="69">
        <f ca="1">Overview!$W$8</f>
        <v>44720</v>
      </c>
      <c r="B81" s="65" t="str">
        <f t="shared" si="5"/>
        <v>13:50:44</v>
      </c>
      <c r="C81" s="65" t="s">
        <v>381</v>
      </c>
      <c r="D81" s="66">
        <f t="shared" si="6"/>
        <v>50</v>
      </c>
      <c r="E81" s="107">
        <f t="shared" si="7"/>
        <v>31.75</v>
      </c>
      <c r="F81" s="109">
        <f t="shared" si="9"/>
        <v>1587.5</v>
      </c>
      <c r="G81" s="67" t="s">
        <v>13</v>
      </c>
      <c r="H81" s="67" t="str">
        <f t="shared" si="8"/>
        <v>00304357691TRLO1</v>
      </c>
      <c r="J81" t="s">
        <v>385</v>
      </c>
      <c r="K81" t="s">
        <v>386</v>
      </c>
      <c r="L81">
        <v>50</v>
      </c>
      <c r="M81">
        <v>31.75</v>
      </c>
      <c r="N81" t="s">
        <v>387</v>
      </c>
      <c r="O81" t="s">
        <v>2619</v>
      </c>
      <c r="P81" t="s">
        <v>388</v>
      </c>
      <c r="Q81" t="s">
        <v>2620</v>
      </c>
      <c r="R81">
        <v>840</v>
      </c>
      <c r="S81">
        <v>1</v>
      </c>
      <c r="T81">
        <v>1</v>
      </c>
      <c r="U81">
        <v>0</v>
      </c>
      <c r="V81" t="s">
        <v>2489</v>
      </c>
      <c r="W81" t="s">
        <v>403</v>
      </c>
      <c r="X81">
        <v>1</v>
      </c>
      <c r="Y81">
        <v>0</v>
      </c>
      <c r="Z81">
        <v>0</v>
      </c>
      <c r="AB81" t="s">
        <v>692</v>
      </c>
      <c r="AC81" t="s">
        <v>92</v>
      </c>
      <c r="AD81">
        <v>1</v>
      </c>
      <c r="AE81" t="s">
        <v>2620</v>
      </c>
      <c r="AF81" t="s">
        <v>385</v>
      </c>
      <c r="AG81">
        <v>1</v>
      </c>
      <c r="AJ81" t="s">
        <v>693</v>
      </c>
      <c r="AK81" t="s">
        <v>693</v>
      </c>
      <c r="AL81" t="s">
        <v>92</v>
      </c>
      <c r="AM81" t="s">
        <v>2249</v>
      </c>
      <c r="AN81" t="s">
        <v>92</v>
      </c>
      <c r="AP81">
        <v>0</v>
      </c>
    </row>
    <row r="82" spans="1:42">
      <c r="A82" s="69">
        <f ca="1">Overview!$W$8</f>
        <v>44720</v>
      </c>
      <c r="B82" s="65" t="str">
        <f t="shared" si="5"/>
        <v>13:53:17</v>
      </c>
      <c r="C82" s="65" t="s">
        <v>381</v>
      </c>
      <c r="D82" s="66">
        <f t="shared" si="6"/>
        <v>50</v>
      </c>
      <c r="E82" s="107">
        <f t="shared" si="7"/>
        <v>31.75</v>
      </c>
      <c r="F82" s="109">
        <f t="shared" si="9"/>
        <v>1587.5</v>
      </c>
      <c r="G82" s="67" t="s">
        <v>13</v>
      </c>
      <c r="H82" s="67" t="str">
        <f t="shared" si="8"/>
        <v>00304358406TRLO1</v>
      </c>
      <c r="J82" t="s">
        <v>385</v>
      </c>
      <c r="K82" t="s">
        <v>386</v>
      </c>
      <c r="L82">
        <v>50</v>
      </c>
      <c r="M82">
        <v>31.75</v>
      </c>
      <c r="N82" t="s">
        <v>387</v>
      </c>
      <c r="O82" t="s">
        <v>2621</v>
      </c>
      <c r="P82" t="s">
        <v>388</v>
      </c>
      <c r="Q82" t="s">
        <v>2622</v>
      </c>
      <c r="R82">
        <v>840</v>
      </c>
      <c r="S82">
        <v>1</v>
      </c>
      <c r="T82">
        <v>1</v>
      </c>
      <c r="U82">
        <v>0</v>
      </c>
      <c r="V82" t="s">
        <v>2489</v>
      </c>
      <c r="W82" t="s">
        <v>403</v>
      </c>
      <c r="X82">
        <v>1</v>
      </c>
      <c r="Y82">
        <v>0</v>
      </c>
      <c r="Z82">
        <v>0</v>
      </c>
      <c r="AB82" t="s">
        <v>692</v>
      </c>
      <c r="AC82" t="s">
        <v>92</v>
      </c>
      <c r="AD82">
        <v>1</v>
      </c>
      <c r="AE82" t="s">
        <v>2622</v>
      </c>
      <c r="AF82" t="s">
        <v>385</v>
      </c>
      <c r="AG82">
        <v>1</v>
      </c>
      <c r="AJ82" t="s">
        <v>693</v>
      </c>
      <c r="AK82" t="s">
        <v>693</v>
      </c>
      <c r="AL82" t="s">
        <v>92</v>
      </c>
      <c r="AM82" t="s">
        <v>2249</v>
      </c>
      <c r="AN82" t="s">
        <v>92</v>
      </c>
      <c r="AP82">
        <v>0</v>
      </c>
    </row>
    <row r="83" spans="1:42">
      <c r="A83" s="69">
        <f ca="1">Overview!$W$8</f>
        <v>44720</v>
      </c>
      <c r="B83" s="65" t="str">
        <f t="shared" si="5"/>
        <v>13:58:34</v>
      </c>
      <c r="C83" s="65" t="s">
        <v>381</v>
      </c>
      <c r="D83" s="66">
        <f t="shared" si="6"/>
        <v>49</v>
      </c>
      <c r="E83" s="107">
        <f t="shared" si="7"/>
        <v>31.75</v>
      </c>
      <c r="F83" s="109">
        <f t="shared" si="9"/>
        <v>1555.75</v>
      </c>
      <c r="G83" s="67" t="s">
        <v>13</v>
      </c>
      <c r="H83" s="67" t="str">
        <f t="shared" si="8"/>
        <v>00304360142TRLO1</v>
      </c>
      <c r="J83" t="s">
        <v>385</v>
      </c>
      <c r="K83" t="s">
        <v>386</v>
      </c>
      <c r="L83">
        <v>49</v>
      </c>
      <c r="M83">
        <v>31.75</v>
      </c>
      <c r="N83" t="s">
        <v>387</v>
      </c>
      <c r="O83" t="s">
        <v>2623</v>
      </c>
      <c r="P83" t="s">
        <v>388</v>
      </c>
      <c r="Q83" t="s">
        <v>2624</v>
      </c>
      <c r="R83">
        <v>840</v>
      </c>
      <c r="S83">
        <v>1</v>
      </c>
      <c r="T83">
        <v>1</v>
      </c>
      <c r="U83">
        <v>0</v>
      </c>
      <c r="V83" t="s">
        <v>2489</v>
      </c>
      <c r="W83" t="s">
        <v>403</v>
      </c>
      <c r="X83">
        <v>1</v>
      </c>
      <c r="Y83">
        <v>0</v>
      </c>
      <c r="Z83">
        <v>0</v>
      </c>
      <c r="AB83" t="s">
        <v>692</v>
      </c>
      <c r="AC83" t="s">
        <v>92</v>
      </c>
      <c r="AD83">
        <v>1</v>
      </c>
      <c r="AE83" t="s">
        <v>2624</v>
      </c>
      <c r="AF83" t="s">
        <v>385</v>
      </c>
      <c r="AG83">
        <v>1</v>
      </c>
      <c r="AJ83" t="s">
        <v>693</v>
      </c>
      <c r="AK83" t="s">
        <v>693</v>
      </c>
      <c r="AL83" t="s">
        <v>92</v>
      </c>
      <c r="AM83" t="s">
        <v>2249</v>
      </c>
      <c r="AN83" t="s">
        <v>92</v>
      </c>
      <c r="AP83">
        <v>0</v>
      </c>
    </row>
    <row r="84" spans="1:42">
      <c r="A84" s="69">
        <f ca="1">Overview!$W$8</f>
        <v>44720</v>
      </c>
      <c r="B84" s="65" t="str">
        <f t="shared" si="5"/>
        <v>13:58:34</v>
      </c>
      <c r="C84" s="65" t="s">
        <v>381</v>
      </c>
      <c r="D84" s="66">
        <f t="shared" si="6"/>
        <v>51</v>
      </c>
      <c r="E84" s="107">
        <f t="shared" si="7"/>
        <v>31.7</v>
      </c>
      <c r="F84" s="109">
        <f t="shared" si="9"/>
        <v>1616.7</v>
      </c>
      <c r="G84" s="67" t="s">
        <v>13</v>
      </c>
      <c r="H84" s="67" t="str">
        <f t="shared" si="8"/>
        <v>00304360143TRLO1</v>
      </c>
      <c r="J84" t="s">
        <v>385</v>
      </c>
      <c r="K84" t="s">
        <v>386</v>
      </c>
      <c r="L84">
        <v>51</v>
      </c>
      <c r="M84">
        <v>31.7</v>
      </c>
      <c r="N84" t="s">
        <v>387</v>
      </c>
      <c r="O84" t="s">
        <v>2625</v>
      </c>
      <c r="P84" t="s">
        <v>388</v>
      </c>
      <c r="Q84" t="s">
        <v>2626</v>
      </c>
      <c r="R84">
        <v>840</v>
      </c>
      <c r="S84">
        <v>1</v>
      </c>
      <c r="T84">
        <v>1</v>
      </c>
      <c r="U84">
        <v>0</v>
      </c>
      <c r="V84" t="s">
        <v>2489</v>
      </c>
      <c r="W84" t="s">
        <v>403</v>
      </c>
      <c r="X84">
        <v>1</v>
      </c>
      <c r="Y84">
        <v>0</v>
      </c>
      <c r="Z84">
        <v>0</v>
      </c>
      <c r="AB84" t="s">
        <v>692</v>
      </c>
      <c r="AC84" t="s">
        <v>92</v>
      </c>
      <c r="AD84">
        <v>1</v>
      </c>
      <c r="AE84" t="s">
        <v>2626</v>
      </c>
      <c r="AF84" t="s">
        <v>385</v>
      </c>
      <c r="AG84">
        <v>1</v>
      </c>
      <c r="AJ84" t="s">
        <v>693</v>
      </c>
      <c r="AK84" t="s">
        <v>693</v>
      </c>
      <c r="AL84" t="s">
        <v>92</v>
      </c>
      <c r="AM84" t="s">
        <v>2249</v>
      </c>
      <c r="AN84" t="s">
        <v>92</v>
      </c>
      <c r="AP84">
        <v>0</v>
      </c>
    </row>
    <row r="85" spans="1:42">
      <c r="A85" s="69">
        <f ca="1">Overview!$W$8</f>
        <v>44720</v>
      </c>
      <c r="B85" s="65" t="str">
        <f t="shared" si="5"/>
        <v>14:00:16</v>
      </c>
      <c r="C85" s="65" t="s">
        <v>381</v>
      </c>
      <c r="D85" s="66">
        <f t="shared" si="6"/>
        <v>50</v>
      </c>
      <c r="E85" s="107">
        <f t="shared" si="7"/>
        <v>31.7</v>
      </c>
      <c r="F85" s="109">
        <f t="shared" si="9"/>
        <v>1585</v>
      </c>
      <c r="G85" s="67" t="s">
        <v>13</v>
      </c>
      <c r="H85" s="67" t="str">
        <f t="shared" si="8"/>
        <v>00304360638TRLO1</v>
      </c>
      <c r="J85" t="s">
        <v>385</v>
      </c>
      <c r="K85" t="s">
        <v>386</v>
      </c>
      <c r="L85">
        <v>50</v>
      </c>
      <c r="M85">
        <v>31.7</v>
      </c>
      <c r="N85" t="s">
        <v>387</v>
      </c>
      <c r="O85" t="s">
        <v>2627</v>
      </c>
      <c r="P85" t="s">
        <v>388</v>
      </c>
      <c r="Q85" t="s">
        <v>2628</v>
      </c>
      <c r="R85">
        <v>840</v>
      </c>
      <c r="S85">
        <v>1</v>
      </c>
      <c r="T85">
        <v>1</v>
      </c>
      <c r="U85">
        <v>0</v>
      </c>
      <c r="V85" t="s">
        <v>2489</v>
      </c>
      <c r="W85" t="s">
        <v>403</v>
      </c>
      <c r="X85">
        <v>1</v>
      </c>
      <c r="Y85">
        <v>0</v>
      </c>
      <c r="Z85">
        <v>0</v>
      </c>
      <c r="AB85" t="s">
        <v>692</v>
      </c>
      <c r="AC85" t="s">
        <v>92</v>
      </c>
      <c r="AD85">
        <v>1</v>
      </c>
      <c r="AE85" t="s">
        <v>2628</v>
      </c>
      <c r="AF85" t="s">
        <v>385</v>
      </c>
      <c r="AG85">
        <v>1</v>
      </c>
      <c r="AJ85" t="s">
        <v>693</v>
      </c>
      <c r="AK85" t="s">
        <v>693</v>
      </c>
      <c r="AL85" t="s">
        <v>92</v>
      </c>
      <c r="AM85" t="s">
        <v>2249</v>
      </c>
      <c r="AN85" t="s">
        <v>92</v>
      </c>
      <c r="AP85">
        <v>0</v>
      </c>
    </row>
    <row r="86" spans="1:42">
      <c r="A86" s="69">
        <f ca="1">Overview!$W$8</f>
        <v>44720</v>
      </c>
      <c r="B86" s="65" t="str">
        <f t="shared" si="5"/>
        <v>14:02:17</v>
      </c>
      <c r="C86" s="65" t="s">
        <v>381</v>
      </c>
      <c r="D86" s="66">
        <f t="shared" si="6"/>
        <v>50</v>
      </c>
      <c r="E86" s="107">
        <f t="shared" si="7"/>
        <v>31.7</v>
      </c>
      <c r="F86" s="109">
        <f t="shared" si="9"/>
        <v>1585</v>
      </c>
      <c r="G86" s="67" t="s">
        <v>13</v>
      </c>
      <c r="H86" s="67" t="str">
        <f t="shared" si="8"/>
        <v>00304361562TRLO1</v>
      </c>
      <c r="J86" t="s">
        <v>385</v>
      </c>
      <c r="K86" t="s">
        <v>386</v>
      </c>
      <c r="L86">
        <v>50</v>
      </c>
      <c r="M86">
        <v>31.7</v>
      </c>
      <c r="N86" t="s">
        <v>387</v>
      </c>
      <c r="O86" t="s">
        <v>2629</v>
      </c>
      <c r="P86" t="s">
        <v>388</v>
      </c>
      <c r="Q86" t="s">
        <v>2630</v>
      </c>
      <c r="R86">
        <v>840</v>
      </c>
      <c r="S86">
        <v>1</v>
      </c>
      <c r="T86">
        <v>1</v>
      </c>
      <c r="U86">
        <v>0</v>
      </c>
      <c r="V86" t="s">
        <v>2489</v>
      </c>
      <c r="W86" t="s">
        <v>403</v>
      </c>
      <c r="X86">
        <v>1</v>
      </c>
      <c r="Y86">
        <v>0</v>
      </c>
      <c r="Z86">
        <v>0</v>
      </c>
      <c r="AB86" t="s">
        <v>692</v>
      </c>
      <c r="AC86" t="s">
        <v>92</v>
      </c>
      <c r="AD86">
        <v>1</v>
      </c>
      <c r="AE86" t="s">
        <v>2630</v>
      </c>
      <c r="AF86" t="s">
        <v>385</v>
      </c>
      <c r="AG86">
        <v>1</v>
      </c>
      <c r="AJ86" t="s">
        <v>693</v>
      </c>
      <c r="AK86" t="s">
        <v>693</v>
      </c>
      <c r="AL86" t="s">
        <v>92</v>
      </c>
      <c r="AM86" t="s">
        <v>2249</v>
      </c>
      <c r="AN86" t="s">
        <v>92</v>
      </c>
      <c r="AP86">
        <v>0</v>
      </c>
    </row>
    <row r="87" spans="1:42">
      <c r="A87" s="69">
        <f ca="1">Overview!$W$8</f>
        <v>44720</v>
      </c>
      <c r="B87" s="65" t="str">
        <f t="shared" si="5"/>
        <v>14:05:13</v>
      </c>
      <c r="C87" s="65" t="s">
        <v>381</v>
      </c>
      <c r="D87" s="66">
        <f t="shared" si="6"/>
        <v>63</v>
      </c>
      <c r="E87" s="107">
        <f t="shared" si="7"/>
        <v>31.7</v>
      </c>
      <c r="F87" s="109">
        <f t="shared" si="9"/>
        <v>1997.1</v>
      </c>
      <c r="G87" s="67" t="s">
        <v>13</v>
      </c>
      <c r="H87" s="67" t="str">
        <f t="shared" si="8"/>
        <v>00304362621TRLO1</v>
      </c>
      <c r="J87" t="s">
        <v>385</v>
      </c>
      <c r="K87" t="s">
        <v>386</v>
      </c>
      <c r="L87">
        <v>63</v>
      </c>
      <c r="M87">
        <v>31.7</v>
      </c>
      <c r="N87" t="s">
        <v>387</v>
      </c>
      <c r="O87" t="s">
        <v>2631</v>
      </c>
      <c r="P87" t="s">
        <v>388</v>
      </c>
      <c r="Q87" t="s">
        <v>2632</v>
      </c>
      <c r="R87">
        <v>840</v>
      </c>
      <c r="S87">
        <v>1</v>
      </c>
      <c r="T87">
        <v>1</v>
      </c>
      <c r="U87">
        <v>0</v>
      </c>
      <c r="V87" t="s">
        <v>2489</v>
      </c>
      <c r="W87" t="s">
        <v>403</v>
      </c>
      <c r="X87">
        <v>1</v>
      </c>
      <c r="Y87">
        <v>0</v>
      </c>
      <c r="Z87">
        <v>0</v>
      </c>
      <c r="AB87" t="s">
        <v>692</v>
      </c>
      <c r="AC87" t="s">
        <v>92</v>
      </c>
      <c r="AD87">
        <v>1</v>
      </c>
      <c r="AE87" t="s">
        <v>2632</v>
      </c>
      <c r="AF87" t="s">
        <v>385</v>
      </c>
      <c r="AG87">
        <v>1</v>
      </c>
      <c r="AJ87" t="s">
        <v>693</v>
      </c>
      <c r="AK87" t="s">
        <v>693</v>
      </c>
      <c r="AL87" t="s">
        <v>92</v>
      </c>
      <c r="AM87" t="s">
        <v>2249</v>
      </c>
      <c r="AN87" t="s">
        <v>92</v>
      </c>
      <c r="AP87">
        <v>0</v>
      </c>
    </row>
    <row r="88" spans="1:42">
      <c r="A88" s="69">
        <f ca="1">Overview!$W$8</f>
        <v>44720</v>
      </c>
      <c r="B88" s="65" t="str">
        <f t="shared" si="5"/>
        <v>14:07:10</v>
      </c>
      <c r="C88" s="65" t="s">
        <v>381</v>
      </c>
      <c r="D88" s="66">
        <f t="shared" si="6"/>
        <v>63</v>
      </c>
      <c r="E88" s="107">
        <f t="shared" si="7"/>
        <v>31.7</v>
      </c>
      <c r="F88" s="109">
        <f t="shared" si="9"/>
        <v>1997.1</v>
      </c>
      <c r="G88" s="67" t="s">
        <v>13</v>
      </c>
      <c r="H88" s="67" t="str">
        <f t="shared" si="8"/>
        <v>00304363187TRLO1</v>
      </c>
      <c r="J88" t="s">
        <v>385</v>
      </c>
      <c r="K88" t="s">
        <v>386</v>
      </c>
      <c r="L88">
        <v>63</v>
      </c>
      <c r="M88">
        <v>31.7</v>
      </c>
      <c r="N88" t="s">
        <v>387</v>
      </c>
      <c r="O88" t="s">
        <v>2633</v>
      </c>
      <c r="P88" t="s">
        <v>388</v>
      </c>
      <c r="Q88" t="s">
        <v>2634</v>
      </c>
      <c r="R88">
        <v>840</v>
      </c>
      <c r="S88">
        <v>1</v>
      </c>
      <c r="T88">
        <v>1</v>
      </c>
      <c r="U88">
        <v>0</v>
      </c>
      <c r="V88" t="s">
        <v>2489</v>
      </c>
      <c r="W88" t="s">
        <v>403</v>
      </c>
      <c r="X88">
        <v>1</v>
      </c>
      <c r="Y88">
        <v>0</v>
      </c>
      <c r="Z88">
        <v>0</v>
      </c>
      <c r="AB88" t="s">
        <v>692</v>
      </c>
      <c r="AC88" t="s">
        <v>92</v>
      </c>
      <c r="AD88">
        <v>1</v>
      </c>
      <c r="AE88" t="s">
        <v>2634</v>
      </c>
      <c r="AF88" t="s">
        <v>385</v>
      </c>
      <c r="AG88">
        <v>1</v>
      </c>
      <c r="AJ88" t="s">
        <v>693</v>
      </c>
      <c r="AK88" t="s">
        <v>693</v>
      </c>
      <c r="AL88" t="s">
        <v>92</v>
      </c>
      <c r="AM88" t="s">
        <v>2249</v>
      </c>
      <c r="AN88" t="s">
        <v>92</v>
      </c>
      <c r="AP88">
        <v>0</v>
      </c>
    </row>
    <row r="89" spans="1:42">
      <c r="A89" s="69">
        <f ca="1">Overview!$W$8</f>
        <v>44720</v>
      </c>
      <c r="B89" s="65" t="str">
        <f t="shared" si="5"/>
        <v>14:09:20</v>
      </c>
      <c r="C89" s="65" t="s">
        <v>381</v>
      </c>
      <c r="D89" s="66">
        <f t="shared" si="6"/>
        <v>48</v>
      </c>
      <c r="E89" s="107">
        <f t="shared" si="7"/>
        <v>31.7</v>
      </c>
      <c r="F89" s="109">
        <f t="shared" si="9"/>
        <v>1521.6</v>
      </c>
      <c r="G89" s="67" t="s">
        <v>13</v>
      </c>
      <c r="H89" s="67" t="str">
        <f t="shared" si="8"/>
        <v>00304363844TRLO1</v>
      </c>
      <c r="J89" t="s">
        <v>385</v>
      </c>
      <c r="K89" t="s">
        <v>386</v>
      </c>
      <c r="L89">
        <v>48</v>
      </c>
      <c r="M89">
        <v>31.7</v>
      </c>
      <c r="N89" t="s">
        <v>387</v>
      </c>
      <c r="O89" t="s">
        <v>2635</v>
      </c>
      <c r="P89" t="s">
        <v>388</v>
      </c>
      <c r="Q89" t="s">
        <v>2636</v>
      </c>
      <c r="R89">
        <v>840</v>
      </c>
      <c r="S89">
        <v>1</v>
      </c>
      <c r="T89">
        <v>1</v>
      </c>
      <c r="U89">
        <v>0</v>
      </c>
      <c r="V89" t="s">
        <v>2489</v>
      </c>
      <c r="W89" t="s">
        <v>403</v>
      </c>
      <c r="X89">
        <v>1</v>
      </c>
      <c r="Y89">
        <v>0</v>
      </c>
      <c r="Z89">
        <v>0</v>
      </c>
      <c r="AB89" t="s">
        <v>692</v>
      </c>
      <c r="AC89" t="s">
        <v>92</v>
      </c>
      <c r="AD89">
        <v>1</v>
      </c>
      <c r="AE89" t="s">
        <v>2636</v>
      </c>
      <c r="AF89" t="s">
        <v>385</v>
      </c>
      <c r="AG89">
        <v>1</v>
      </c>
      <c r="AJ89" t="s">
        <v>693</v>
      </c>
      <c r="AK89" t="s">
        <v>693</v>
      </c>
      <c r="AL89" t="s">
        <v>92</v>
      </c>
      <c r="AM89" t="s">
        <v>2249</v>
      </c>
      <c r="AN89" t="s">
        <v>92</v>
      </c>
      <c r="AP89">
        <v>0</v>
      </c>
    </row>
    <row r="90" spans="1:42">
      <c r="A90" s="69">
        <f ca="1">Overview!$W$8</f>
        <v>44720</v>
      </c>
      <c r="B90" s="65" t="str">
        <f t="shared" si="5"/>
        <v>14:12:46</v>
      </c>
      <c r="C90" s="65" t="s">
        <v>381</v>
      </c>
      <c r="D90" s="66">
        <f t="shared" si="6"/>
        <v>51</v>
      </c>
      <c r="E90" s="107">
        <f t="shared" si="7"/>
        <v>31.7</v>
      </c>
      <c r="F90" s="109">
        <f t="shared" si="9"/>
        <v>1616.7</v>
      </c>
      <c r="G90" s="67" t="s">
        <v>13</v>
      </c>
      <c r="H90" s="67" t="str">
        <f t="shared" si="8"/>
        <v>00304364926TRLO1</v>
      </c>
      <c r="J90" t="s">
        <v>385</v>
      </c>
      <c r="K90" t="s">
        <v>386</v>
      </c>
      <c r="L90">
        <v>51</v>
      </c>
      <c r="M90">
        <v>31.7</v>
      </c>
      <c r="N90" t="s">
        <v>387</v>
      </c>
      <c r="O90" t="s">
        <v>2637</v>
      </c>
      <c r="P90" t="s">
        <v>388</v>
      </c>
      <c r="Q90" t="s">
        <v>2638</v>
      </c>
      <c r="R90">
        <v>840</v>
      </c>
      <c r="S90">
        <v>1</v>
      </c>
      <c r="T90">
        <v>1</v>
      </c>
      <c r="U90">
        <v>0</v>
      </c>
      <c r="V90" t="s">
        <v>2489</v>
      </c>
      <c r="W90" t="s">
        <v>403</v>
      </c>
      <c r="X90">
        <v>1</v>
      </c>
      <c r="Y90">
        <v>0</v>
      </c>
      <c r="Z90">
        <v>0</v>
      </c>
      <c r="AB90" t="s">
        <v>692</v>
      </c>
      <c r="AC90" t="s">
        <v>92</v>
      </c>
      <c r="AD90">
        <v>1</v>
      </c>
      <c r="AE90" t="s">
        <v>2638</v>
      </c>
      <c r="AF90" t="s">
        <v>385</v>
      </c>
      <c r="AG90">
        <v>1</v>
      </c>
      <c r="AJ90" t="s">
        <v>693</v>
      </c>
      <c r="AK90" t="s">
        <v>693</v>
      </c>
      <c r="AL90" t="s">
        <v>92</v>
      </c>
      <c r="AM90" t="s">
        <v>2249</v>
      </c>
      <c r="AN90" t="s">
        <v>92</v>
      </c>
      <c r="AP90">
        <v>0</v>
      </c>
    </row>
    <row r="91" spans="1:42">
      <c r="A91" s="69">
        <f ca="1">Overview!$W$8</f>
        <v>44720</v>
      </c>
      <c r="B91" s="65" t="str">
        <f t="shared" si="5"/>
        <v>14:17:56</v>
      </c>
      <c r="C91" s="65" t="s">
        <v>381</v>
      </c>
      <c r="D91" s="66">
        <f t="shared" si="6"/>
        <v>60</v>
      </c>
      <c r="E91" s="107">
        <f t="shared" si="7"/>
        <v>31.7</v>
      </c>
      <c r="F91" s="109">
        <f t="shared" si="9"/>
        <v>1902</v>
      </c>
      <c r="G91" s="67" t="s">
        <v>13</v>
      </c>
      <c r="H91" s="67" t="str">
        <f t="shared" si="8"/>
        <v>00304366644TRLO1</v>
      </c>
      <c r="J91" t="s">
        <v>385</v>
      </c>
      <c r="K91" t="s">
        <v>386</v>
      </c>
      <c r="L91">
        <v>60</v>
      </c>
      <c r="M91">
        <v>31.7</v>
      </c>
      <c r="N91" t="s">
        <v>387</v>
      </c>
      <c r="O91" t="s">
        <v>2639</v>
      </c>
      <c r="P91" t="s">
        <v>388</v>
      </c>
      <c r="Q91" t="s">
        <v>2640</v>
      </c>
      <c r="R91">
        <v>840</v>
      </c>
      <c r="S91">
        <v>1</v>
      </c>
      <c r="T91">
        <v>1</v>
      </c>
      <c r="U91">
        <v>0</v>
      </c>
      <c r="V91" t="s">
        <v>2489</v>
      </c>
      <c r="W91" t="s">
        <v>403</v>
      </c>
      <c r="X91">
        <v>1</v>
      </c>
      <c r="Y91">
        <v>0</v>
      </c>
      <c r="Z91">
        <v>0</v>
      </c>
      <c r="AB91" t="s">
        <v>692</v>
      </c>
      <c r="AC91" t="s">
        <v>92</v>
      </c>
      <c r="AD91">
        <v>1</v>
      </c>
      <c r="AE91" t="s">
        <v>2640</v>
      </c>
      <c r="AF91" t="s">
        <v>385</v>
      </c>
      <c r="AG91">
        <v>1</v>
      </c>
      <c r="AJ91" t="s">
        <v>693</v>
      </c>
      <c r="AK91" t="s">
        <v>693</v>
      </c>
      <c r="AL91" t="s">
        <v>92</v>
      </c>
      <c r="AM91" t="s">
        <v>2249</v>
      </c>
      <c r="AN91" t="s">
        <v>92</v>
      </c>
      <c r="AP91">
        <v>0</v>
      </c>
    </row>
    <row r="92" spans="1:42">
      <c r="A92" s="69">
        <f ca="1">Overview!$W$8</f>
        <v>44720</v>
      </c>
      <c r="B92" s="65" t="str">
        <f t="shared" si="5"/>
        <v>14:18:47</v>
      </c>
      <c r="C92" s="65" t="s">
        <v>381</v>
      </c>
      <c r="D92" s="66">
        <f t="shared" si="6"/>
        <v>54</v>
      </c>
      <c r="E92" s="107">
        <f t="shared" si="7"/>
        <v>31.65</v>
      </c>
      <c r="F92" s="109">
        <f t="shared" si="9"/>
        <v>1709.1</v>
      </c>
      <c r="G92" s="67" t="s">
        <v>13</v>
      </c>
      <c r="H92" s="67" t="str">
        <f t="shared" si="8"/>
        <v>00304366881TRLO1</v>
      </c>
      <c r="J92" t="s">
        <v>385</v>
      </c>
      <c r="K92" t="s">
        <v>386</v>
      </c>
      <c r="L92">
        <v>54</v>
      </c>
      <c r="M92">
        <v>31.65</v>
      </c>
      <c r="N92" t="s">
        <v>387</v>
      </c>
      <c r="O92" t="s">
        <v>2641</v>
      </c>
      <c r="P92" t="s">
        <v>388</v>
      </c>
      <c r="Q92" t="s">
        <v>2642</v>
      </c>
      <c r="R92">
        <v>840</v>
      </c>
      <c r="S92">
        <v>1</v>
      </c>
      <c r="T92">
        <v>1</v>
      </c>
      <c r="U92">
        <v>0</v>
      </c>
      <c r="V92" t="s">
        <v>2489</v>
      </c>
      <c r="W92" t="s">
        <v>403</v>
      </c>
      <c r="X92">
        <v>1</v>
      </c>
      <c r="Y92">
        <v>0</v>
      </c>
      <c r="Z92">
        <v>0</v>
      </c>
      <c r="AB92" t="s">
        <v>692</v>
      </c>
      <c r="AC92" t="s">
        <v>92</v>
      </c>
      <c r="AD92">
        <v>1</v>
      </c>
      <c r="AE92" t="s">
        <v>2642</v>
      </c>
      <c r="AF92" t="s">
        <v>385</v>
      </c>
      <c r="AG92">
        <v>1</v>
      </c>
      <c r="AJ92" t="s">
        <v>693</v>
      </c>
      <c r="AK92" t="s">
        <v>693</v>
      </c>
      <c r="AL92" t="s">
        <v>92</v>
      </c>
      <c r="AM92" t="s">
        <v>2249</v>
      </c>
      <c r="AN92" t="s">
        <v>92</v>
      </c>
      <c r="AP92">
        <v>0</v>
      </c>
    </row>
    <row r="93" spans="1:42">
      <c r="A93" s="69">
        <f ca="1">Overview!$W$8</f>
        <v>44720</v>
      </c>
      <c r="B93" s="65" t="str">
        <f t="shared" si="5"/>
        <v>14:18:47</v>
      </c>
      <c r="C93" s="65" t="s">
        <v>381</v>
      </c>
      <c r="D93" s="66">
        <f t="shared" si="6"/>
        <v>51</v>
      </c>
      <c r="E93" s="107">
        <f t="shared" si="7"/>
        <v>31.65</v>
      </c>
      <c r="F93" s="109">
        <f t="shared" si="9"/>
        <v>1614.1499999999999</v>
      </c>
      <c r="G93" s="67" t="s">
        <v>13</v>
      </c>
      <c r="H93" s="67" t="str">
        <f t="shared" si="8"/>
        <v>00304366882TRLO1</v>
      </c>
      <c r="J93" t="s">
        <v>385</v>
      </c>
      <c r="K93" t="s">
        <v>386</v>
      </c>
      <c r="L93">
        <v>51</v>
      </c>
      <c r="M93">
        <v>31.65</v>
      </c>
      <c r="N93" t="s">
        <v>387</v>
      </c>
      <c r="O93" t="s">
        <v>2641</v>
      </c>
      <c r="P93" t="s">
        <v>388</v>
      </c>
      <c r="Q93" t="s">
        <v>2643</v>
      </c>
      <c r="R93">
        <v>840</v>
      </c>
      <c r="S93">
        <v>1</v>
      </c>
      <c r="T93">
        <v>1</v>
      </c>
      <c r="U93">
        <v>0</v>
      </c>
      <c r="V93" t="s">
        <v>2489</v>
      </c>
      <c r="W93" t="s">
        <v>403</v>
      </c>
      <c r="X93">
        <v>1</v>
      </c>
      <c r="Y93">
        <v>0</v>
      </c>
      <c r="Z93">
        <v>0</v>
      </c>
      <c r="AB93" t="s">
        <v>692</v>
      </c>
      <c r="AC93" t="s">
        <v>92</v>
      </c>
      <c r="AD93">
        <v>1</v>
      </c>
      <c r="AE93" t="s">
        <v>2643</v>
      </c>
      <c r="AF93" t="s">
        <v>385</v>
      </c>
      <c r="AG93">
        <v>1</v>
      </c>
      <c r="AJ93" t="s">
        <v>693</v>
      </c>
      <c r="AK93" t="s">
        <v>693</v>
      </c>
      <c r="AL93" t="s">
        <v>92</v>
      </c>
      <c r="AM93" t="s">
        <v>2249</v>
      </c>
      <c r="AN93" t="s">
        <v>92</v>
      </c>
      <c r="AP93">
        <v>0</v>
      </c>
    </row>
    <row r="94" spans="1:42">
      <c r="A94" s="69">
        <f ca="1">Overview!$W$8</f>
        <v>44720</v>
      </c>
      <c r="B94" s="65" t="str">
        <f t="shared" si="5"/>
        <v>14:38:58</v>
      </c>
      <c r="C94" s="65" t="s">
        <v>381</v>
      </c>
      <c r="D94" s="66">
        <f t="shared" si="6"/>
        <v>55</v>
      </c>
      <c r="E94" s="107">
        <f t="shared" si="7"/>
        <v>31.65</v>
      </c>
      <c r="F94" s="109">
        <f t="shared" si="9"/>
        <v>1740.75</v>
      </c>
      <c r="G94" s="67" t="s">
        <v>13</v>
      </c>
      <c r="H94" s="67" t="str">
        <f t="shared" si="8"/>
        <v>00304377980TRLO1</v>
      </c>
      <c r="J94" t="s">
        <v>385</v>
      </c>
      <c r="K94" t="s">
        <v>386</v>
      </c>
      <c r="L94">
        <v>55</v>
      </c>
      <c r="M94">
        <v>31.65</v>
      </c>
      <c r="N94" t="s">
        <v>387</v>
      </c>
      <c r="O94" t="s">
        <v>2644</v>
      </c>
      <c r="P94" t="s">
        <v>388</v>
      </c>
      <c r="Q94" t="s">
        <v>2645</v>
      </c>
      <c r="R94">
        <v>840</v>
      </c>
      <c r="S94">
        <v>1</v>
      </c>
      <c r="T94">
        <v>1</v>
      </c>
      <c r="U94">
        <v>0</v>
      </c>
      <c r="V94" t="s">
        <v>2489</v>
      </c>
      <c r="W94" t="s">
        <v>403</v>
      </c>
      <c r="X94">
        <v>1</v>
      </c>
      <c r="Y94">
        <v>0</v>
      </c>
      <c r="Z94">
        <v>0</v>
      </c>
      <c r="AB94" t="s">
        <v>692</v>
      </c>
      <c r="AC94" t="s">
        <v>92</v>
      </c>
      <c r="AD94">
        <v>1</v>
      </c>
      <c r="AE94" t="s">
        <v>2645</v>
      </c>
      <c r="AF94" t="s">
        <v>385</v>
      </c>
      <c r="AG94">
        <v>1</v>
      </c>
      <c r="AJ94" t="s">
        <v>693</v>
      </c>
      <c r="AK94" t="s">
        <v>693</v>
      </c>
      <c r="AL94" t="s">
        <v>92</v>
      </c>
      <c r="AM94" t="s">
        <v>2249</v>
      </c>
      <c r="AN94" t="s">
        <v>92</v>
      </c>
      <c r="AP94">
        <v>0</v>
      </c>
    </row>
    <row r="95" spans="1:42">
      <c r="A95" s="69">
        <f ca="1">Overview!$W$8</f>
        <v>44720</v>
      </c>
      <c r="B95" s="65" t="str">
        <f t="shared" si="5"/>
        <v>14:39:58</v>
      </c>
      <c r="C95" s="65" t="s">
        <v>381</v>
      </c>
      <c r="D95" s="66">
        <f t="shared" si="6"/>
        <v>55</v>
      </c>
      <c r="E95" s="107">
        <f t="shared" si="7"/>
        <v>31.65</v>
      </c>
      <c r="F95" s="109">
        <f t="shared" si="9"/>
        <v>1740.75</v>
      </c>
      <c r="G95" s="67" t="s">
        <v>13</v>
      </c>
      <c r="H95" s="67" t="str">
        <f t="shared" si="8"/>
        <v>00304378632TRLO1</v>
      </c>
      <c r="J95" t="s">
        <v>385</v>
      </c>
      <c r="K95" t="s">
        <v>386</v>
      </c>
      <c r="L95">
        <v>55</v>
      </c>
      <c r="M95">
        <v>31.65</v>
      </c>
      <c r="N95" t="s">
        <v>387</v>
      </c>
      <c r="O95" t="s">
        <v>2646</v>
      </c>
      <c r="P95" t="s">
        <v>388</v>
      </c>
      <c r="Q95" t="s">
        <v>2647</v>
      </c>
      <c r="R95">
        <v>840</v>
      </c>
      <c r="S95">
        <v>1</v>
      </c>
      <c r="T95">
        <v>1</v>
      </c>
      <c r="U95">
        <v>0</v>
      </c>
      <c r="V95" t="s">
        <v>2489</v>
      </c>
      <c r="W95" t="s">
        <v>403</v>
      </c>
      <c r="X95">
        <v>1</v>
      </c>
      <c r="Y95">
        <v>0</v>
      </c>
      <c r="Z95">
        <v>0</v>
      </c>
      <c r="AB95" t="s">
        <v>692</v>
      </c>
      <c r="AC95" t="s">
        <v>92</v>
      </c>
      <c r="AD95">
        <v>1</v>
      </c>
      <c r="AE95" t="s">
        <v>2647</v>
      </c>
      <c r="AF95" t="s">
        <v>385</v>
      </c>
      <c r="AG95">
        <v>1</v>
      </c>
      <c r="AJ95" t="s">
        <v>693</v>
      </c>
      <c r="AK95" t="s">
        <v>693</v>
      </c>
      <c r="AL95" t="s">
        <v>92</v>
      </c>
      <c r="AM95" t="s">
        <v>2249</v>
      </c>
      <c r="AN95" t="s">
        <v>92</v>
      </c>
      <c r="AP95">
        <v>0</v>
      </c>
    </row>
    <row r="96" spans="1:42">
      <c r="A96" s="69">
        <f ca="1">Overview!$W$8</f>
        <v>44720</v>
      </c>
      <c r="B96" s="65" t="str">
        <f t="shared" si="5"/>
        <v>14:47:45</v>
      </c>
      <c r="C96" s="65" t="s">
        <v>381</v>
      </c>
      <c r="D96" s="66">
        <f t="shared" si="6"/>
        <v>550</v>
      </c>
      <c r="E96" s="107">
        <f t="shared" si="7"/>
        <v>31.65</v>
      </c>
      <c r="F96" s="109">
        <f t="shared" si="9"/>
        <v>17407.5</v>
      </c>
      <c r="G96" s="67" t="s">
        <v>13</v>
      </c>
      <c r="H96" s="67" t="str">
        <f t="shared" si="8"/>
        <v>00304382432TRLO1</v>
      </c>
      <c r="J96" t="s">
        <v>385</v>
      </c>
      <c r="K96" t="s">
        <v>386</v>
      </c>
      <c r="L96">
        <v>550</v>
      </c>
      <c r="M96">
        <v>31.65</v>
      </c>
      <c r="N96" t="s">
        <v>387</v>
      </c>
      <c r="O96" t="s">
        <v>2648</v>
      </c>
      <c r="P96" t="s">
        <v>388</v>
      </c>
      <c r="Q96" t="s">
        <v>2649</v>
      </c>
      <c r="R96">
        <v>840</v>
      </c>
      <c r="S96">
        <v>1</v>
      </c>
      <c r="T96">
        <v>1</v>
      </c>
      <c r="U96">
        <v>0</v>
      </c>
      <c r="V96" t="s">
        <v>2489</v>
      </c>
      <c r="W96" t="s">
        <v>403</v>
      </c>
      <c r="X96">
        <v>1</v>
      </c>
      <c r="Y96">
        <v>0</v>
      </c>
      <c r="Z96">
        <v>0</v>
      </c>
      <c r="AB96" t="s">
        <v>692</v>
      </c>
      <c r="AC96" t="s">
        <v>92</v>
      </c>
      <c r="AD96">
        <v>1</v>
      </c>
      <c r="AE96" t="s">
        <v>2649</v>
      </c>
      <c r="AF96" t="s">
        <v>385</v>
      </c>
      <c r="AG96">
        <v>1</v>
      </c>
      <c r="AJ96" t="s">
        <v>693</v>
      </c>
      <c r="AK96" t="s">
        <v>693</v>
      </c>
      <c r="AL96" t="s">
        <v>92</v>
      </c>
      <c r="AM96" t="s">
        <v>2249</v>
      </c>
      <c r="AN96" t="s">
        <v>92</v>
      </c>
      <c r="AP96">
        <v>0</v>
      </c>
    </row>
    <row r="97" spans="1:42">
      <c r="A97" s="69">
        <f ca="1">Overview!$W$8</f>
        <v>44720</v>
      </c>
      <c r="B97" s="65" t="str">
        <f t="shared" si="5"/>
        <v>14:47:45</v>
      </c>
      <c r="C97" s="65" t="s">
        <v>381</v>
      </c>
      <c r="D97" s="66">
        <f t="shared" si="6"/>
        <v>55</v>
      </c>
      <c r="E97" s="107">
        <f t="shared" si="7"/>
        <v>31.65</v>
      </c>
      <c r="F97" s="109">
        <f t="shared" si="9"/>
        <v>1740.75</v>
      </c>
      <c r="G97" s="67" t="s">
        <v>13</v>
      </c>
      <c r="H97" s="67" t="str">
        <f t="shared" si="8"/>
        <v>00304382433TRLO1</v>
      </c>
      <c r="J97" t="s">
        <v>385</v>
      </c>
      <c r="K97" t="s">
        <v>386</v>
      </c>
      <c r="L97">
        <v>55</v>
      </c>
      <c r="M97">
        <v>31.65</v>
      </c>
      <c r="N97" t="s">
        <v>387</v>
      </c>
      <c r="O97" t="s">
        <v>2648</v>
      </c>
      <c r="P97" t="s">
        <v>388</v>
      </c>
      <c r="Q97" t="s">
        <v>2650</v>
      </c>
      <c r="R97">
        <v>840</v>
      </c>
      <c r="S97">
        <v>1</v>
      </c>
      <c r="T97">
        <v>1</v>
      </c>
      <c r="U97">
        <v>0</v>
      </c>
      <c r="V97" t="s">
        <v>2489</v>
      </c>
      <c r="W97" t="s">
        <v>403</v>
      </c>
      <c r="X97">
        <v>1</v>
      </c>
      <c r="Y97">
        <v>0</v>
      </c>
      <c r="Z97">
        <v>0</v>
      </c>
      <c r="AB97" t="s">
        <v>692</v>
      </c>
      <c r="AC97" t="s">
        <v>92</v>
      </c>
      <c r="AD97">
        <v>1</v>
      </c>
      <c r="AE97" t="s">
        <v>2650</v>
      </c>
      <c r="AF97" t="s">
        <v>385</v>
      </c>
      <c r="AG97">
        <v>1</v>
      </c>
      <c r="AJ97" t="s">
        <v>693</v>
      </c>
      <c r="AK97" t="s">
        <v>693</v>
      </c>
      <c r="AL97" t="s">
        <v>92</v>
      </c>
      <c r="AM97" t="s">
        <v>2249</v>
      </c>
      <c r="AN97" t="s">
        <v>92</v>
      </c>
      <c r="AP97">
        <v>0</v>
      </c>
    </row>
    <row r="98" spans="1:42">
      <c r="A98" s="69">
        <f ca="1">Overview!$W$8</f>
        <v>44720</v>
      </c>
      <c r="B98" s="65" t="str">
        <f t="shared" si="5"/>
        <v>14:47:45</v>
      </c>
      <c r="C98" s="65" t="s">
        <v>381</v>
      </c>
      <c r="D98" s="66">
        <f t="shared" si="6"/>
        <v>49</v>
      </c>
      <c r="E98" s="107">
        <f t="shared" si="7"/>
        <v>31.65</v>
      </c>
      <c r="F98" s="109">
        <f t="shared" si="9"/>
        <v>1550.85</v>
      </c>
      <c r="G98" s="67" t="s">
        <v>13</v>
      </c>
      <c r="H98" s="67" t="str">
        <f t="shared" si="8"/>
        <v>00304382434TRLO1</v>
      </c>
      <c r="J98" t="s">
        <v>385</v>
      </c>
      <c r="K98" t="s">
        <v>386</v>
      </c>
      <c r="L98">
        <v>49</v>
      </c>
      <c r="M98">
        <v>31.65</v>
      </c>
      <c r="N98" t="s">
        <v>387</v>
      </c>
      <c r="O98" t="s">
        <v>2648</v>
      </c>
      <c r="P98" t="s">
        <v>388</v>
      </c>
      <c r="Q98" t="s">
        <v>2651</v>
      </c>
      <c r="R98">
        <v>840</v>
      </c>
      <c r="S98">
        <v>1</v>
      </c>
      <c r="T98">
        <v>1</v>
      </c>
      <c r="U98">
        <v>0</v>
      </c>
      <c r="V98" t="s">
        <v>2489</v>
      </c>
      <c r="W98" t="s">
        <v>403</v>
      </c>
      <c r="X98">
        <v>1</v>
      </c>
      <c r="Y98">
        <v>0</v>
      </c>
      <c r="Z98">
        <v>0</v>
      </c>
      <c r="AB98" t="s">
        <v>692</v>
      </c>
      <c r="AC98" t="s">
        <v>92</v>
      </c>
      <c r="AD98">
        <v>1</v>
      </c>
      <c r="AE98" t="s">
        <v>2651</v>
      </c>
      <c r="AF98" t="s">
        <v>385</v>
      </c>
      <c r="AG98">
        <v>1</v>
      </c>
      <c r="AJ98" t="s">
        <v>693</v>
      </c>
      <c r="AK98" t="s">
        <v>693</v>
      </c>
      <c r="AL98" t="s">
        <v>92</v>
      </c>
      <c r="AM98" t="s">
        <v>2249</v>
      </c>
      <c r="AN98" t="s">
        <v>92</v>
      </c>
      <c r="AP98">
        <v>0</v>
      </c>
    </row>
    <row r="99" spans="1:42">
      <c r="A99" s="69">
        <f ca="1">Overview!$W$8</f>
        <v>44720</v>
      </c>
      <c r="B99" s="65" t="str">
        <f t="shared" si="5"/>
        <v>15:00:27</v>
      </c>
      <c r="C99" s="65" t="s">
        <v>381</v>
      </c>
      <c r="D99" s="66">
        <f t="shared" si="6"/>
        <v>55</v>
      </c>
      <c r="E99" s="107">
        <f t="shared" si="7"/>
        <v>31.65</v>
      </c>
      <c r="F99" s="109">
        <f t="shared" si="9"/>
        <v>1740.75</v>
      </c>
      <c r="G99" s="67" t="s">
        <v>13</v>
      </c>
      <c r="H99" s="67" t="str">
        <f t="shared" si="8"/>
        <v>00304389247TRLO1</v>
      </c>
      <c r="J99" t="s">
        <v>385</v>
      </c>
      <c r="K99" t="s">
        <v>386</v>
      </c>
      <c r="L99">
        <v>55</v>
      </c>
      <c r="M99">
        <v>31.65</v>
      </c>
      <c r="N99" t="s">
        <v>387</v>
      </c>
      <c r="O99" t="s">
        <v>2652</v>
      </c>
      <c r="P99" t="s">
        <v>388</v>
      </c>
      <c r="Q99" t="s">
        <v>2653</v>
      </c>
      <c r="R99">
        <v>840</v>
      </c>
      <c r="S99">
        <v>1</v>
      </c>
      <c r="T99">
        <v>1</v>
      </c>
      <c r="U99">
        <v>0</v>
      </c>
      <c r="V99" t="s">
        <v>2489</v>
      </c>
      <c r="W99" t="s">
        <v>403</v>
      </c>
      <c r="X99">
        <v>1</v>
      </c>
      <c r="Y99">
        <v>0</v>
      </c>
      <c r="Z99">
        <v>0</v>
      </c>
      <c r="AB99" t="s">
        <v>692</v>
      </c>
      <c r="AC99" t="s">
        <v>92</v>
      </c>
      <c r="AD99">
        <v>1</v>
      </c>
      <c r="AE99" t="s">
        <v>2653</v>
      </c>
      <c r="AF99" t="s">
        <v>385</v>
      </c>
      <c r="AG99">
        <v>1</v>
      </c>
      <c r="AJ99" t="s">
        <v>693</v>
      </c>
      <c r="AK99" t="s">
        <v>693</v>
      </c>
      <c r="AL99" t="s">
        <v>92</v>
      </c>
      <c r="AM99" t="s">
        <v>2249</v>
      </c>
      <c r="AN99" t="s">
        <v>92</v>
      </c>
      <c r="AP99">
        <v>0</v>
      </c>
    </row>
    <row r="100" spans="1:42">
      <c r="A100" s="69">
        <f ca="1">Overview!$W$8</f>
        <v>44720</v>
      </c>
      <c r="B100" s="65" t="str">
        <f t="shared" si="5"/>
        <v>15:00:27</v>
      </c>
      <c r="C100" s="65" t="s">
        <v>381</v>
      </c>
      <c r="D100" s="66">
        <f t="shared" si="6"/>
        <v>6</v>
      </c>
      <c r="E100" s="107">
        <f t="shared" si="7"/>
        <v>31.65</v>
      </c>
      <c r="F100" s="109">
        <f t="shared" si="9"/>
        <v>189.89999999999998</v>
      </c>
      <c r="G100" s="67" t="s">
        <v>13</v>
      </c>
      <c r="H100" s="67" t="str">
        <f t="shared" si="8"/>
        <v>00304389248TRLO1</v>
      </c>
      <c r="J100" t="s">
        <v>385</v>
      </c>
      <c r="K100" t="s">
        <v>386</v>
      </c>
      <c r="L100">
        <v>6</v>
      </c>
      <c r="M100">
        <v>31.65</v>
      </c>
      <c r="N100" t="s">
        <v>387</v>
      </c>
      <c r="O100" t="s">
        <v>2652</v>
      </c>
      <c r="P100" t="s">
        <v>388</v>
      </c>
      <c r="Q100" t="s">
        <v>2654</v>
      </c>
      <c r="R100">
        <v>840</v>
      </c>
      <c r="S100">
        <v>1</v>
      </c>
      <c r="T100">
        <v>1</v>
      </c>
      <c r="U100">
        <v>0</v>
      </c>
      <c r="V100" t="s">
        <v>2489</v>
      </c>
      <c r="W100" t="s">
        <v>403</v>
      </c>
      <c r="X100">
        <v>1</v>
      </c>
      <c r="Y100">
        <v>0</v>
      </c>
      <c r="Z100">
        <v>0</v>
      </c>
      <c r="AB100" t="s">
        <v>692</v>
      </c>
      <c r="AC100" t="s">
        <v>92</v>
      </c>
      <c r="AD100">
        <v>1</v>
      </c>
      <c r="AE100" t="s">
        <v>2654</v>
      </c>
      <c r="AF100" t="s">
        <v>385</v>
      </c>
      <c r="AG100">
        <v>1</v>
      </c>
      <c r="AJ100" t="s">
        <v>693</v>
      </c>
      <c r="AK100" t="s">
        <v>693</v>
      </c>
      <c r="AL100" t="s">
        <v>92</v>
      </c>
      <c r="AM100" t="s">
        <v>2249</v>
      </c>
      <c r="AN100" t="s">
        <v>92</v>
      </c>
      <c r="AP100">
        <v>0</v>
      </c>
    </row>
    <row r="101" spans="1:42">
      <c r="A101" s="69">
        <f ca="1">Overview!$W$8</f>
        <v>44720</v>
      </c>
      <c r="B101" s="65" t="str">
        <f t="shared" si="5"/>
        <v>15:00:27</v>
      </c>
      <c r="C101" s="65" t="s">
        <v>381</v>
      </c>
      <c r="D101" s="66">
        <f t="shared" si="6"/>
        <v>90</v>
      </c>
      <c r="E101" s="107">
        <f t="shared" si="7"/>
        <v>31.65</v>
      </c>
      <c r="F101" s="109">
        <f t="shared" si="9"/>
        <v>2848.5</v>
      </c>
      <c r="G101" s="67" t="s">
        <v>13</v>
      </c>
      <c r="H101" s="67" t="str">
        <f t="shared" si="8"/>
        <v>00304389249TRLO1</v>
      </c>
      <c r="J101" t="s">
        <v>385</v>
      </c>
      <c r="K101" t="s">
        <v>386</v>
      </c>
      <c r="L101">
        <v>90</v>
      </c>
      <c r="M101">
        <v>31.65</v>
      </c>
      <c r="N101" t="s">
        <v>387</v>
      </c>
      <c r="O101" t="s">
        <v>2652</v>
      </c>
      <c r="P101" t="s">
        <v>388</v>
      </c>
      <c r="Q101" t="s">
        <v>2655</v>
      </c>
      <c r="R101">
        <v>840</v>
      </c>
      <c r="S101">
        <v>1</v>
      </c>
      <c r="T101">
        <v>1</v>
      </c>
      <c r="U101">
        <v>0</v>
      </c>
      <c r="V101" t="s">
        <v>2489</v>
      </c>
      <c r="W101" t="s">
        <v>403</v>
      </c>
      <c r="X101">
        <v>1</v>
      </c>
      <c r="Y101">
        <v>0</v>
      </c>
      <c r="Z101">
        <v>0</v>
      </c>
      <c r="AB101" t="s">
        <v>692</v>
      </c>
      <c r="AC101" t="s">
        <v>92</v>
      </c>
      <c r="AD101">
        <v>1</v>
      </c>
      <c r="AE101" t="s">
        <v>2655</v>
      </c>
      <c r="AF101" t="s">
        <v>385</v>
      </c>
      <c r="AG101">
        <v>1</v>
      </c>
      <c r="AJ101" t="s">
        <v>693</v>
      </c>
      <c r="AK101" t="s">
        <v>693</v>
      </c>
      <c r="AL101" t="s">
        <v>92</v>
      </c>
      <c r="AM101" t="s">
        <v>2249</v>
      </c>
      <c r="AN101" t="s">
        <v>92</v>
      </c>
      <c r="AP101">
        <v>0</v>
      </c>
    </row>
    <row r="102" spans="1:42">
      <c r="A102" s="69">
        <f ca="1">Overview!$W$8</f>
        <v>44720</v>
      </c>
      <c r="B102" s="65" t="str">
        <f t="shared" si="5"/>
        <v>15:00:27</v>
      </c>
      <c r="C102" s="65" t="s">
        <v>381</v>
      </c>
      <c r="D102" s="66">
        <f t="shared" si="6"/>
        <v>51</v>
      </c>
      <c r="E102" s="107">
        <f t="shared" si="7"/>
        <v>31.65</v>
      </c>
      <c r="F102" s="109">
        <f t="shared" si="9"/>
        <v>1614.1499999999999</v>
      </c>
      <c r="G102" s="67" t="s">
        <v>13</v>
      </c>
      <c r="H102" s="67" t="str">
        <f t="shared" si="8"/>
        <v>00304389250TRLO1</v>
      </c>
      <c r="J102" t="s">
        <v>385</v>
      </c>
      <c r="K102" t="s">
        <v>386</v>
      </c>
      <c r="L102">
        <v>51</v>
      </c>
      <c r="M102">
        <v>31.65</v>
      </c>
      <c r="N102" t="s">
        <v>387</v>
      </c>
      <c r="O102" t="s">
        <v>2652</v>
      </c>
      <c r="P102" t="s">
        <v>388</v>
      </c>
      <c r="Q102" t="s">
        <v>2656</v>
      </c>
      <c r="R102">
        <v>840</v>
      </c>
      <c r="S102">
        <v>1</v>
      </c>
      <c r="T102">
        <v>1</v>
      </c>
      <c r="U102">
        <v>0</v>
      </c>
      <c r="V102" t="s">
        <v>2489</v>
      </c>
      <c r="W102" t="s">
        <v>403</v>
      </c>
      <c r="X102">
        <v>1</v>
      </c>
      <c r="Y102">
        <v>0</v>
      </c>
      <c r="Z102">
        <v>0</v>
      </c>
      <c r="AB102" t="s">
        <v>692</v>
      </c>
      <c r="AC102" t="s">
        <v>92</v>
      </c>
      <c r="AD102">
        <v>1</v>
      </c>
      <c r="AE102" t="s">
        <v>2656</v>
      </c>
      <c r="AF102" t="s">
        <v>385</v>
      </c>
      <c r="AG102">
        <v>1</v>
      </c>
      <c r="AJ102" t="s">
        <v>693</v>
      </c>
      <c r="AK102" t="s">
        <v>693</v>
      </c>
      <c r="AL102" t="s">
        <v>92</v>
      </c>
      <c r="AM102" t="s">
        <v>2249</v>
      </c>
      <c r="AN102" t="s">
        <v>92</v>
      </c>
      <c r="AP102">
        <v>0</v>
      </c>
    </row>
    <row r="103" spans="1:42">
      <c r="A103" s="69">
        <f ca="1">Overview!$W$8</f>
        <v>44720</v>
      </c>
      <c r="B103" s="65" t="str">
        <f t="shared" si="5"/>
        <v>15:00:27</v>
      </c>
      <c r="C103" s="65" t="s">
        <v>381</v>
      </c>
      <c r="D103" s="66">
        <f t="shared" si="6"/>
        <v>51</v>
      </c>
      <c r="E103" s="107">
        <f t="shared" si="7"/>
        <v>31.65</v>
      </c>
      <c r="F103" s="109">
        <f t="shared" si="9"/>
        <v>1614.1499999999999</v>
      </c>
      <c r="G103" s="67" t="s">
        <v>13</v>
      </c>
      <c r="H103" s="67" t="str">
        <f t="shared" si="8"/>
        <v>00304389251TRLO1</v>
      </c>
      <c r="J103" t="s">
        <v>385</v>
      </c>
      <c r="K103" t="s">
        <v>386</v>
      </c>
      <c r="L103">
        <v>51</v>
      </c>
      <c r="M103">
        <v>31.65</v>
      </c>
      <c r="N103" t="s">
        <v>387</v>
      </c>
      <c r="O103" t="s">
        <v>2652</v>
      </c>
      <c r="P103" t="s">
        <v>388</v>
      </c>
      <c r="Q103" t="s">
        <v>2657</v>
      </c>
      <c r="R103">
        <v>840</v>
      </c>
      <c r="S103">
        <v>1</v>
      </c>
      <c r="T103">
        <v>1</v>
      </c>
      <c r="U103">
        <v>0</v>
      </c>
      <c r="V103" t="s">
        <v>2489</v>
      </c>
      <c r="W103" t="s">
        <v>403</v>
      </c>
      <c r="X103">
        <v>1</v>
      </c>
      <c r="Y103">
        <v>0</v>
      </c>
      <c r="Z103">
        <v>0</v>
      </c>
      <c r="AB103" t="s">
        <v>692</v>
      </c>
      <c r="AC103" t="s">
        <v>92</v>
      </c>
      <c r="AD103">
        <v>1</v>
      </c>
      <c r="AE103" t="s">
        <v>2657</v>
      </c>
      <c r="AF103" t="s">
        <v>385</v>
      </c>
      <c r="AG103">
        <v>1</v>
      </c>
      <c r="AJ103" t="s">
        <v>693</v>
      </c>
      <c r="AK103" t="s">
        <v>693</v>
      </c>
      <c r="AL103" t="s">
        <v>92</v>
      </c>
      <c r="AM103" t="s">
        <v>2249</v>
      </c>
      <c r="AN103" t="s">
        <v>92</v>
      </c>
      <c r="AP103">
        <v>0</v>
      </c>
    </row>
    <row r="104" spans="1:42">
      <c r="A104" s="69">
        <f ca="1">Overview!$W$8</f>
        <v>44720</v>
      </c>
      <c r="B104" s="65" t="str">
        <f t="shared" si="5"/>
        <v>15:00:27</v>
      </c>
      <c r="C104" s="65" t="s">
        <v>381</v>
      </c>
      <c r="D104" s="66">
        <f t="shared" si="6"/>
        <v>55</v>
      </c>
      <c r="E104" s="107">
        <f t="shared" si="7"/>
        <v>31.65</v>
      </c>
      <c r="F104" s="109">
        <f t="shared" si="9"/>
        <v>1740.75</v>
      </c>
      <c r="G104" s="67" t="s">
        <v>13</v>
      </c>
      <c r="H104" s="67" t="str">
        <f t="shared" si="8"/>
        <v>00304389252TRLO1</v>
      </c>
      <c r="J104" t="s">
        <v>385</v>
      </c>
      <c r="K104" t="s">
        <v>386</v>
      </c>
      <c r="L104">
        <v>55</v>
      </c>
      <c r="M104">
        <v>31.65</v>
      </c>
      <c r="N104" t="s">
        <v>387</v>
      </c>
      <c r="O104" t="s">
        <v>2652</v>
      </c>
      <c r="P104" t="s">
        <v>388</v>
      </c>
      <c r="Q104" t="s">
        <v>2658</v>
      </c>
      <c r="R104">
        <v>840</v>
      </c>
      <c r="S104">
        <v>1</v>
      </c>
      <c r="T104">
        <v>1</v>
      </c>
      <c r="U104">
        <v>0</v>
      </c>
      <c r="V104" t="s">
        <v>2489</v>
      </c>
      <c r="W104" t="s">
        <v>403</v>
      </c>
      <c r="X104">
        <v>1</v>
      </c>
      <c r="Y104">
        <v>0</v>
      </c>
      <c r="Z104">
        <v>0</v>
      </c>
      <c r="AB104" t="s">
        <v>692</v>
      </c>
      <c r="AC104" t="s">
        <v>92</v>
      </c>
      <c r="AD104">
        <v>1</v>
      </c>
      <c r="AE104" t="s">
        <v>2658</v>
      </c>
      <c r="AF104" t="s">
        <v>385</v>
      </c>
      <c r="AG104">
        <v>1</v>
      </c>
      <c r="AJ104" t="s">
        <v>693</v>
      </c>
      <c r="AK104" t="s">
        <v>693</v>
      </c>
      <c r="AL104" t="s">
        <v>92</v>
      </c>
      <c r="AM104" t="s">
        <v>2249</v>
      </c>
      <c r="AN104" t="s">
        <v>92</v>
      </c>
      <c r="AP104">
        <v>0</v>
      </c>
    </row>
    <row r="105" spans="1:42">
      <c r="A105" s="69">
        <f ca="1">Overview!$W$8</f>
        <v>44720</v>
      </c>
      <c r="B105" s="65" t="str">
        <f t="shared" si="5"/>
        <v>15:00:27</v>
      </c>
      <c r="C105" s="65" t="s">
        <v>381</v>
      </c>
      <c r="D105" s="66">
        <f t="shared" si="6"/>
        <v>61</v>
      </c>
      <c r="E105" s="107">
        <f t="shared" si="7"/>
        <v>31.65</v>
      </c>
      <c r="F105" s="109">
        <f t="shared" si="9"/>
        <v>1930.6499999999999</v>
      </c>
      <c r="G105" s="67" t="s">
        <v>13</v>
      </c>
      <c r="H105" s="67" t="str">
        <f t="shared" si="8"/>
        <v>00304389253TRLO1</v>
      </c>
      <c r="J105" t="s">
        <v>385</v>
      </c>
      <c r="K105" t="s">
        <v>386</v>
      </c>
      <c r="L105">
        <v>61</v>
      </c>
      <c r="M105">
        <v>31.65</v>
      </c>
      <c r="N105" t="s">
        <v>387</v>
      </c>
      <c r="O105" t="s">
        <v>2652</v>
      </c>
      <c r="P105" t="s">
        <v>388</v>
      </c>
      <c r="Q105" t="s">
        <v>2659</v>
      </c>
      <c r="R105">
        <v>840</v>
      </c>
      <c r="S105">
        <v>1</v>
      </c>
      <c r="T105">
        <v>1</v>
      </c>
      <c r="U105">
        <v>0</v>
      </c>
      <c r="V105" t="s">
        <v>2489</v>
      </c>
      <c r="W105" t="s">
        <v>403</v>
      </c>
      <c r="X105">
        <v>1</v>
      </c>
      <c r="Y105">
        <v>0</v>
      </c>
      <c r="Z105">
        <v>0</v>
      </c>
      <c r="AB105" t="s">
        <v>692</v>
      </c>
      <c r="AC105" t="s">
        <v>92</v>
      </c>
      <c r="AD105">
        <v>1</v>
      </c>
      <c r="AE105" t="s">
        <v>2659</v>
      </c>
      <c r="AF105" t="s">
        <v>385</v>
      </c>
      <c r="AG105">
        <v>1</v>
      </c>
      <c r="AJ105" t="s">
        <v>693</v>
      </c>
      <c r="AK105" t="s">
        <v>693</v>
      </c>
      <c r="AL105" t="s">
        <v>92</v>
      </c>
      <c r="AM105" t="s">
        <v>2249</v>
      </c>
      <c r="AN105" t="s">
        <v>92</v>
      </c>
      <c r="AP105">
        <v>0</v>
      </c>
    </row>
    <row r="106" spans="1:42">
      <c r="A106" s="69">
        <f ca="1">Overview!$W$8</f>
        <v>44720</v>
      </c>
      <c r="B106" s="65" t="str">
        <f t="shared" si="5"/>
        <v>15:00:27</v>
      </c>
      <c r="C106" s="65" t="s">
        <v>381</v>
      </c>
      <c r="D106" s="66">
        <f t="shared" si="6"/>
        <v>61</v>
      </c>
      <c r="E106" s="107">
        <f t="shared" si="7"/>
        <v>31.65</v>
      </c>
      <c r="F106" s="109">
        <f t="shared" si="9"/>
        <v>1930.6499999999999</v>
      </c>
      <c r="G106" s="67" t="s">
        <v>13</v>
      </c>
      <c r="H106" s="67" t="str">
        <f t="shared" si="8"/>
        <v>00304389254TRLO1</v>
      </c>
      <c r="J106" t="s">
        <v>385</v>
      </c>
      <c r="K106" t="s">
        <v>386</v>
      </c>
      <c r="L106">
        <v>61</v>
      </c>
      <c r="M106">
        <v>31.65</v>
      </c>
      <c r="N106" t="s">
        <v>387</v>
      </c>
      <c r="O106" t="s">
        <v>2652</v>
      </c>
      <c r="P106" t="s">
        <v>388</v>
      </c>
      <c r="Q106" t="s">
        <v>2660</v>
      </c>
      <c r="R106">
        <v>840</v>
      </c>
      <c r="S106">
        <v>1</v>
      </c>
      <c r="T106">
        <v>1</v>
      </c>
      <c r="U106">
        <v>0</v>
      </c>
      <c r="V106" t="s">
        <v>2489</v>
      </c>
      <c r="W106" t="s">
        <v>403</v>
      </c>
      <c r="X106">
        <v>1</v>
      </c>
      <c r="Y106">
        <v>0</v>
      </c>
      <c r="Z106">
        <v>0</v>
      </c>
      <c r="AB106" t="s">
        <v>692</v>
      </c>
      <c r="AC106" t="s">
        <v>92</v>
      </c>
      <c r="AD106">
        <v>1</v>
      </c>
      <c r="AE106" t="s">
        <v>2660</v>
      </c>
      <c r="AF106" t="s">
        <v>385</v>
      </c>
      <c r="AG106">
        <v>1</v>
      </c>
      <c r="AJ106" t="s">
        <v>693</v>
      </c>
      <c r="AK106" t="s">
        <v>693</v>
      </c>
      <c r="AL106" t="s">
        <v>92</v>
      </c>
      <c r="AM106" t="s">
        <v>2249</v>
      </c>
      <c r="AN106" t="s">
        <v>92</v>
      </c>
      <c r="AP106">
        <v>0</v>
      </c>
    </row>
    <row r="107" spans="1:42">
      <c r="A107" s="69">
        <f ca="1">Overview!$W$8</f>
        <v>44720</v>
      </c>
      <c r="B107" s="65" t="str">
        <f t="shared" si="5"/>
        <v>15:00:27</v>
      </c>
      <c r="C107" s="65" t="s">
        <v>381</v>
      </c>
      <c r="D107" s="66">
        <f t="shared" si="6"/>
        <v>51</v>
      </c>
      <c r="E107" s="107">
        <f t="shared" si="7"/>
        <v>31.65</v>
      </c>
      <c r="F107" s="109">
        <f t="shared" si="9"/>
        <v>1614.1499999999999</v>
      </c>
      <c r="G107" s="67" t="s">
        <v>13</v>
      </c>
      <c r="H107" s="67" t="str">
        <f t="shared" si="8"/>
        <v>00304389255TRLO1</v>
      </c>
      <c r="J107" t="s">
        <v>385</v>
      </c>
      <c r="K107" t="s">
        <v>386</v>
      </c>
      <c r="L107">
        <v>51</v>
      </c>
      <c r="M107">
        <v>31.65</v>
      </c>
      <c r="N107" t="s">
        <v>387</v>
      </c>
      <c r="O107" t="s">
        <v>2652</v>
      </c>
      <c r="P107" t="s">
        <v>388</v>
      </c>
      <c r="Q107" t="s">
        <v>2661</v>
      </c>
      <c r="R107">
        <v>840</v>
      </c>
      <c r="S107">
        <v>1</v>
      </c>
      <c r="T107">
        <v>1</v>
      </c>
      <c r="U107">
        <v>0</v>
      </c>
      <c r="V107" t="s">
        <v>2489</v>
      </c>
      <c r="W107" t="s">
        <v>403</v>
      </c>
      <c r="X107">
        <v>1</v>
      </c>
      <c r="Y107">
        <v>0</v>
      </c>
      <c r="Z107">
        <v>0</v>
      </c>
      <c r="AB107" t="s">
        <v>692</v>
      </c>
      <c r="AC107" t="s">
        <v>92</v>
      </c>
      <c r="AD107">
        <v>1</v>
      </c>
      <c r="AE107" t="s">
        <v>2661</v>
      </c>
      <c r="AF107" t="s">
        <v>385</v>
      </c>
      <c r="AG107">
        <v>1</v>
      </c>
      <c r="AJ107" t="s">
        <v>693</v>
      </c>
      <c r="AK107" t="s">
        <v>693</v>
      </c>
      <c r="AL107" t="s">
        <v>92</v>
      </c>
      <c r="AM107" t="s">
        <v>2249</v>
      </c>
      <c r="AN107" t="s">
        <v>92</v>
      </c>
      <c r="AP107">
        <v>0</v>
      </c>
    </row>
    <row r="108" spans="1:42">
      <c r="A108" s="69">
        <f ca="1">Overview!$W$8</f>
        <v>44720</v>
      </c>
      <c r="B108" s="65" t="str">
        <f t="shared" si="5"/>
        <v>15:00:27</v>
      </c>
      <c r="C108" s="65" t="s">
        <v>381</v>
      </c>
      <c r="D108" s="66">
        <f t="shared" si="6"/>
        <v>51</v>
      </c>
      <c r="E108" s="107">
        <f t="shared" si="7"/>
        <v>31.65</v>
      </c>
      <c r="F108" s="109">
        <f t="shared" si="9"/>
        <v>1614.1499999999999</v>
      </c>
      <c r="G108" s="67" t="s">
        <v>13</v>
      </c>
      <c r="H108" s="67" t="str">
        <f t="shared" si="8"/>
        <v>00304389256TRLO1</v>
      </c>
      <c r="J108" t="s">
        <v>385</v>
      </c>
      <c r="K108" t="s">
        <v>386</v>
      </c>
      <c r="L108">
        <v>51</v>
      </c>
      <c r="M108">
        <v>31.65</v>
      </c>
      <c r="N108" t="s">
        <v>387</v>
      </c>
      <c r="O108" t="s">
        <v>2652</v>
      </c>
      <c r="P108" t="s">
        <v>388</v>
      </c>
      <c r="Q108" t="s">
        <v>2662</v>
      </c>
      <c r="R108">
        <v>840</v>
      </c>
      <c r="S108">
        <v>1</v>
      </c>
      <c r="T108">
        <v>1</v>
      </c>
      <c r="U108">
        <v>0</v>
      </c>
      <c r="V108" t="s">
        <v>2489</v>
      </c>
      <c r="W108" t="s">
        <v>403</v>
      </c>
      <c r="X108">
        <v>1</v>
      </c>
      <c r="Y108">
        <v>0</v>
      </c>
      <c r="Z108">
        <v>0</v>
      </c>
      <c r="AB108" t="s">
        <v>692</v>
      </c>
      <c r="AC108" t="s">
        <v>92</v>
      </c>
      <c r="AD108">
        <v>1</v>
      </c>
      <c r="AE108" t="s">
        <v>2662</v>
      </c>
      <c r="AF108" t="s">
        <v>385</v>
      </c>
      <c r="AG108">
        <v>1</v>
      </c>
      <c r="AJ108" t="s">
        <v>693</v>
      </c>
      <c r="AK108" t="s">
        <v>693</v>
      </c>
      <c r="AL108" t="s">
        <v>92</v>
      </c>
      <c r="AM108" t="s">
        <v>2249</v>
      </c>
      <c r="AN108" t="s">
        <v>92</v>
      </c>
      <c r="AP108">
        <v>0</v>
      </c>
    </row>
    <row r="109" spans="1:42">
      <c r="A109" s="69">
        <f ca="1">Overview!$W$8</f>
        <v>44720</v>
      </c>
      <c r="B109" s="65" t="str">
        <f t="shared" si="5"/>
        <v>15:00:27</v>
      </c>
      <c r="C109" s="65" t="s">
        <v>381</v>
      </c>
      <c r="D109" s="66">
        <f t="shared" si="6"/>
        <v>51</v>
      </c>
      <c r="E109" s="107">
        <f t="shared" si="7"/>
        <v>31.65</v>
      </c>
      <c r="F109" s="109">
        <f t="shared" si="9"/>
        <v>1614.1499999999999</v>
      </c>
      <c r="G109" s="67" t="s">
        <v>13</v>
      </c>
      <c r="H109" s="67" t="str">
        <f t="shared" si="8"/>
        <v>00304389257TRLO1</v>
      </c>
      <c r="J109" t="s">
        <v>385</v>
      </c>
      <c r="K109" t="s">
        <v>386</v>
      </c>
      <c r="L109">
        <v>51</v>
      </c>
      <c r="M109">
        <v>31.65</v>
      </c>
      <c r="N109" t="s">
        <v>387</v>
      </c>
      <c r="O109" t="s">
        <v>2652</v>
      </c>
      <c r="P109" t="s">
        <v>388</v>
      </c>
      <c r="Q109" t="s">
        <v>2663</v>
      </c>
      <c r="R109">
        <v>840</v>
      </c>
      <c r="S109">
        <v>1</v>
      </c>
      <c r="T109">
        <v>1</v>
      </c>
      <c r="U109">
        <v>0</v>
      </c>
      <c r="V109" t="s">
        <v>2489</v>
      </c>
      <c r="W109" t="s">
        <v>403</v>
      </c>
      <c r="X109">
        <v>1</v>
      </c>
      <c r="Y109">
        <v>0</v>
      </c>
      <c r="Z109">
        <v>0</v>
      </c>
      <c r="AB109" t="s">
        <v>692</v>
      </c>
      <c r="AC109" t="s">
        <v>92</v>
      </c>
      <c r="AD109">
        <v>1</v>
      </c>
      <c r="AE109" t="s">
        <v>2663</v>
      </c>
      <c r="AF109" t="s">
        <v>385</v>
      </c>
      <c r="AG109">
        <v>1</v>
      </c>
      <c r="AJ109" t="s">
        <v>693</v>
      </c>
      <c r="AK109" t="s">
        <v>693</v>
      </c>
      <c r="AL109" t="s">
        <v>92</v>
      </c>
      <c r="AM109" t="s">
        <v>2249</v>
      </c>
      <c r="AN109" t="s">
        <v>92</v>
      </c>
      <c r="AP109">
        <v>0</v>
      </c>
    </row>
    <row r="110" spans="1:42">
      <c r="A110" s="69">
        <f ca="1">Overview!$W$8</f>
        <v>44720</v>
      </c>
      <c r="B110" s="65" t="str">
        <f t="shared" si="5"/>
        <v>15:00:27</v>
      </c>
      <c r="C110" s="65" t="s">
        <v>381</v>
      </c>
      <c r="D110" s="66">
        <f t="shared" si="6"/>
        <v>51</v>
      </c>
      <c r="E110" s="107">
        <f t="shared" si="7"/>
        <v>31.65</v>
      </c>
      <c r="F110" s="109">
        <f t="shared" si="9"/>
        <v>1614.1499999999999</v>
      </c>
      <c r="G110" s="67" t="s">
        <v>13</v>
      </c>
      <c r="H110" s="67" t="str">
        <f t="shared" si="8"/>
        <v>00304389258TRLO1</v>
      </c>
      <c r="J110" t="s">
        <v>385</v>
      </c>
      <c r="K110" t="s">
        <v>386</v>
      </c>
      <c r="L110">
        <v>51</v>
      </c>
      <c r="M110">
        <v>31.65</v>
      </c>
      <c r="N110" t="s">
        <v>387</v>
      </c>
      <c r="O110" t="s">
        <v>2652</v>
      </c>
      <c r="P110" t="s">
        <v>388</v>
      </c>
      <c r="Q110" t="s">
        <v>2664</v>
      </c>
      <c r="R110">
        <v>840</v>
      </c>
      <c r="S110">
        <v>1</v>
      </c>
      <c r="T110">
        <v>1</v>
      </c>
      <c r="U110">
        <v>0</v>
      </c>
      <c r="V110" t="s">
        <v>2489</v>
      </c>
      <c r="W110" t="s">
        <v>403</v>
      </c>
      <c r="X110">
        <v>1</v>
      </c>
      <c r="Y110">
        <v>0</v>
      </c>
      <c r="Z110">
        <v>0</v>
      </c>
      <c r="AB110" t="s">
        <v>692</v>
      </c>
      <c r="AC110" t="s">
        <v>92</v>
      </c>
      <c r="AD110">
        <v>1</v>
      </c>
      <c r="AE110" t="s">
        <v>2664</v>
      </c>
      <c r="AF110" t="s">
        <v>385</v>
      </c>
      <c r="AG110">
        <v>1</v>
      </c>
      <c r="AJ110" t="s">
        <v>693</v>
      </c>
      <c r="AK110" t="s">
        <v>693</v>
      </c>
      <c r="AL110" t="s">
        <v>92</v>
      </c>
      <c r="AM110" t="s">
        <v>2249</v>
      </c>
      <c r="AN110" t="s">
        <v>92</v>
      </c>
      <c r="AP110">
        <v>0</v>
      </c>
    </row>
    <row r="111" spans="1:42">
      <c r="A111" s="69">
        <f ca="1">Overview!$W$8</f>
        <v>44720</v>
      </c>
      <c r="B111" s="65" t="str">
        <f t="shared" si="5"/>
        <v>15:00:27</v>
      </c>
      <c r="C111" s="65" t="s">
        <v>381</v>
      </c>
      <c r="D111" s="66">
        <f t="shared" si="6"/>
        <v>51</v>
      </c>
      <c r="E111" s="107">
        <f t="shared" si="7"/>
        <v>31.65</v>
      </c>
      <c r="F111" s="109">
        <f t="shared" si="9"/>
        <v>1614.1499999999999</v>
      </c>
      <c r="G111" s="67" t="s">
        <v>13</v>
      </c>
      <c r="H111" s="67" t="str">
        <f t="shared" si="8"/>
        <v>00304389259TRLO1</v>
      </c>
      <c r="J111" t="s">
        <v>385</v>
      </c>
      <c r="K111" t="s">
        <v>386</v>
      </c>
      <c r="L111">
        <v>51</v>
      </c>
      <c r="M111">
        <v>31.65</v>
      </c>
      <c r="N111" t="s">
        <v>387</v>
      </c>
      <c r="O111" t="s">
        <v>2652</v>
      </c>
      <c r="P111" t="s">
        <v>388</v>
      </c>
      <c r="Q111" t="s">
        <v>2665</v>
      </c>
      <c r="R111">
        <v>840</v>
      </c>
      <c r="S111">
        <v>1</v>
      </c>
      <c r="T111">
        <v>1</v>
      </c>
      <c r="U111">
        <v>0</v>
      </c>
      <c r="V111" t="s">
        <v>2489</v>
      </c>
      <c r="W111" t="s">
        <v>403</v>
      </c>
      <c r="X111">
        <v>1</v>
      </c>
      <c r="Y111">
        <v>0</v>
      </c>
      <c r="Z111">
        <v>0</v>
      </c>
      <c r="AB111" t="s">
        <v>692</v>
      </c>
      <c r="AC111" t="s">
        <v>92</v>
      </c>
      <c r="AD111">
        <v>1</v>
      </c>
      <c r="AE111" t="s">
        <v>2665</v>
      </c>
      <c r="AF111" t="s">
        <v>385</v>
      </c>
      <c r="AG111">
        <v>1</v>
      </c>
      <c r="AJ111" t="s">
        <v>693</v>
      </c>
      <c r="AK111" t="s">
        <v>693</v>
      </c>
      <c r="AL111" t="s">
        <v>92</v>
      </c>
      <c r="AM111" t="s">
        <v>2249</v>
      </c>
      <c r="AN111" t="s">
        <v>92</v>
      </c>
      <c r="AP111">
        <v>0</v>
      </c>
    </row>
    <row r="112" spans="1:42">
      <c r="A112" s="69">
        <f ca="1">Overview!$W$8</f>
        <v>44720</v>
      </c>
      <c r="B112" s="65" t="str">
        <f t="shared" si="5"/>
        <v>15:00:27</v>
      </c>
      <c r="C112" s="65" t="s">
        <v>381</v>
      </c>
      <c r="D112" s="66">
        <f t="shared" si="6"/>
        <v>51</v>
      </c>
      <c r="E112" s="107">
        <f t="shared" si="7"/>
        <v>31.65</v>
      </c>
      <c r="F112" s="109">
        <f t="shared" si="9"/>
        <v>1614.1499999999999</v>
      </c>
      <c r="G112" s="67" t="s">
        <v>13</v>
      </c>
      <c r="H112" s="67" t="str">
        <f t="shared" si="8"/>
        <v>00304389260TRLO1</v>
      </c>
      <c r="J112" t="s">
        <v>385</v>
      </c>
      <c r="K112" t="s">
        <v>386</v>
      </c>
      <c r="L112">
        <v>51</v>
      </c>
      <c r="M112">
        <v>31.65</v>
      </c>
      <c r="N112" t="s">
        <v>387</v>
      </c>
      <c r="O112" t="s">
        <v>2652</v>
      </c>
      <c r="P112" t="s">
        <v>388</v>
      </c>
      <c r="Q112" t="s">
        <v>2666</v>
      </c>
      <c r="R112">
        <v>840</v>
      </c>
      <c r="S112">
        <v>1</v>
      </c>
      <c r="T112">
        <v>1</v>
      </c>
      <c r="U112">
        <v>0</v>
      </c>
      <c r="V112" t="s">
        <v>2489</v>
      </c>
      <c r="W112" t="s">
        <v>403</v>
      </c>
      <c r="X112">
        <v>1</v>
      </c>
      <c r="Y112">
        <v>0</v>
      </c>
      <c r="Z112">
        <v>0</v>
      </c>
      <c r="AB112" t="s">
        <v>692</v>
      </c>
      <c r="AC112" t="s">
        <v>92</v>
      </c>
      <c r="AD112">
        <v>1</v>
      </c>
      <c r="AE112" t="s">
        <v>2666</v>
      </c>
      <c r="AF112" t="s">
        <v>385</v>
      </c>
      <c r="AG112">
        <v>1</v>
      </c>
      <c r="AJ112" t="s">
        <v>693</v>
      </c>
      <c r="AK112" t="s">
        <v>693</v>
      </c>
      <c r="AL112" t="s">
        <v>92</v>
      </c>
      <c r="AM112" t="s">
        <v>2249</v>
      </c>
      <c r="AN112" t="s">
        <v>92</v>
      </c>
      <c r="AP112">
        <v>0</v>
      </c>
    </row>
    <row r="113" spans="1:42">
      <c r="A113" s="69">
        <f ca="1">Overview!$W$8</f>
        <v>44720</v>
      </c>
      <c r="B113" s="65" t="str">
        <f t="shared" si="5"/>
        <v>15:02:21</v>
      </c>
      <c r="C113" s="65" t="s">
        <v>381</v>
      </c>
      <c r="D113" s="66">
        <f t="shared" si="6"/>
        <v>56</v>
      </c>
      <c r="E113" s="107">
        <f t="shared" si="7"/>
        <v>31.65</v>
      </c>
      <c r="F113" s="109">
        <f t="shared" si="9"/>
        <v>1772.3999999999999</v>
      </c>
      <c r="G113" s="67" t="s">
        <v>13</v>
      </c>
      <c r="H113" s="67" t="str">
        <f t="shared" si="8"/>
        <v>00304390436TRLO1</v>
      </c>
      <c r="J113" t="s">
        <v>385</v>
      </c>
      <c r="K113" t="s">
        <v>386</v>
      </c>
      <c r="L113">
        <v>56</v>
      </c>
      <c r="M113">
        <v>31.65</v>
      </c>
      <c r="N113" t="s">
        <v>387</v>
      </c>
      <c r="O113" t="s">
        <v>2667</v>
      </c>
      <c r="P113" t="s">
        <v>388</v>
      </c>
      <c r="Q113" t="s">
        <v>2668</v>
      </c>
      <c r="R113">
        <v>840</v>
      </c>
      <c r="S113">
        <v>1</v>
      </c>
      <c r="T113">
        <v>1</v>
      </c>
      <c r="U113">
        <v>0</v>
      </c>
      <c r="V113" t="s">
        <v>2489</v>
      </c>
      <c r="W113" t="s">
        <v>403</v>
      </c>
      <c r="X113">
        <v>1</v>
      </c>
      <c r="Y113">
        <v>0</v>
      </c>
      <c r="Z113">
        <v>0</v>
      </c>
      <c r="AB113" t="s">
        <v>692</v>
      </c>
      <c r="AC113" t="s">
        <v>92</v>
      </c>
      <c r="AD113">
        <v>1</v>
      </c>
      <c r="AE113" t="s">
        <v>2668</v>
      </c>
      <c r="AF113" t="s">
        <v>385</v>
      </c>
      <c r="AG113">
        <v>1</v>
      </c>
      <c r="AJ113" t="s">
        <v>693</v>
      </c>
      <c r="AK113" t="s">
        <v>693</v>
      </c>
      <c r="AL113" t="s">
        <v>92</v>
      </c>
      <c r="AM113" t="s">
        <v>2249</v>
      </c>
      <c r="AN113" t="s">
        <v>92</v>
      </c>
      <c r="AP113">
        <v>0</v>
      </c>
    </row>
    <row r="114" spans="1:42">
      <c r="A114" s="69">
        <f ca="1">Overview!$W$8</f>
        <v>44720</v>
      </c>
      <c r="B114" s="65" t="str">
        <f t="shared" si="5"/>
        <v>15:04:46</v>
      </c>
      <c r="C114" s="65" t="s">
        <v>381</v>
      </c>
      <c r="D114" s="66">
        <f t="shared" si="6"/>
        <v>60</v>
      </c>
      <c r="E114" s="107">
        <f t="shared" si="7"/>
        <v>31.65</v>
      </c>
      <c r="F114" s="109">
        <f t="shared" si="9"/>
        <v>1899</v>
      </c>
      <c r="G114" s="67" t="s">
        <v>13</v>
      </c>
      <c r="H114" s="67" t="str">
        <f t="shared" si="8"/>
        <v>00304391826TRLO1</v>
      </c>
      <c r="J114" t="s">
        <v>385</v>
      </c>
      <c r="K114" t="s">
        <v>386</v>
      </c>
      <c r="L114">
        <v>60</v>
      </c>
      <c r="M114">
        <v>31.65</v>
      </c>
      <c r="N114" t="s">
        <v>387</v>
      </c>
      <c r="O114" t="s">
        <v>2669</v>
      </c>
      <c r="P114" t="s">
        <v>388</v>
      </c>
      <c r="Q114" t="s">
        <v>2670</v>
      </c>
      <c r="R114">
        <v>840</v>
      </c>
      <c r="S114">
        <v>1</v>
      </c>
      <c r="T114">
        <v>1</v>
      </c>
      <c r="U114">
        <v>0</v>
      </c>
      <c r="V114" t="s">
        <v>2489</v>
      </c>
      <c r="W114" t="s">
        <v>403</v>
      </c>
      <c r="X114">
        <v>1</v>
      </c>
      <c r="Y114">
        <v>0</v>
      </c>
      <c r="Z114">
        <v>0</v>
      </c>
      <c r="AB114" t="s">
        <v>692</v>
      </c>
      <c r="AC114" t="s">
        <v>92</v>
      </c>
      <c r="AD114">
        <v>1</v>
      </c>
      <c r="AE114" t="s">
        <v>2670</v>
      </c>
      <c r="AF114" t="s">
        <v>385</v>
      </c>
      <c r="AG114">
        <v>1</v>
      </c>
      <c r="AJ114" t="s">
        <v>693</v>
      </c>
      <c r="AK114" t="s">
        <v>693</v>
      </c>
      <c r="AL114" t="s">
        <v>92</v>
      </c>
      <c r="AM114" t="s">
        <v>2249</v>
      </c>
      <c r="AN114" t="s">
        <v>92</v>
      </c>
      <c r="AP114">
        <v>0</v>
      </c>
    </row>
    <row r="115" spans="1:42">
      <c r="A115" s="69">
        <f ca="1">Overview!$W$8</f>
        <v>44720</v>
      </c>
      <c r="B115" s="65" t="str">
        <f t="shared" si="5"/>
        <v>15:07:07</v>
      </c>
      <c r="C115" s="65" t="s">
        <v>381</v>
      </c>
      <c r="D115" s="66">
        <f>L115</f>
        <v>60</v>
      </c>
      <c r="E115" s="107">
        <f t="shared" si="7"/>
        <v>31.65</v>
      </c>
      <c r="F115" s="109">
        <f t="shared" si="9"/>
        <v>1899</v>
      </c>
      <c r="G115" s="67" t="s">
        <v>13</v>
      </c>
      <c r="H115" s="67" t="str">
        <f t="shared" si="8"/>
        <v>00304393475TRLO1</v>
      </c>
      <c r="J115" t="s">
        <v>385</v>
      </c>
      <c r="K115" t="s">
        <v>386</v>
      </c>
      <c r="L115">
        <v>60</v>
      </c>
      <c r="M115">
        <v>31.65</v>
      </c>
      <c r="N115" t="s">
        <v>387</v>
      </c>
      <c r="O115" t="s">
        <v>2671</v>
      </c>
      <c r="P115" t="s">
        <v>388</v>
      </c>
      <c r="Q115" t="s">
        <v>2672</v>
      </c>
      <c r="R115">
        <v>840</v>
      </c>
      <c r="S115">
        <v>1</v>
      </c>
      <c r="T115">
        <v>1</v>
      </c>
      <c r="U115">
        <v>0</v>
      </c>
      <c r="V115" t="s">
        <v>2489</v>
      </c>
      <c r="W115" t="s">
        <v>403</v>
      </c>
      <c r="X115">
        <v>1</v>
      </c>
      <c r="Y115">
        <v>0</v>
      </c>
      <c r="Z115">
        <v>0</v>
      </c>
      <c r="AB115" t="s">
        <v>692</v>
      </c>
      <c r="AC115" t="s">
        <v>92</v>
      </c>
      <c r="AD115">
        <v>1</v>
      </c>
      <c r="AE115" t="s">
        <v>2672</v>
      </c>
      <c r="AF115" t="s">
        <v>385</v>
      </c>
      <c r="AG115">
        <v>1</v>
      </c>
      <c r="AJ115" t="s">
        <v>693</v>
      </c>
      <c r="AK115" t="s">
        <v>693</v>
      </c>
      <c r="AL115" t="s">
        <v>92</v>
      </c>
      <c r="AM115" t="s">
        <v>2249</v>
      </c>
      <c r="AN115" t="s">
        <v>92</v>
      </c>
      <c r="AP115">
        <v>0</v>
      </c>
    </row>
    <row r="116" spans="1:42">
      <c r="A116" s="69">
        <f ca="1">Overview!$W$8</f>
        <v>44720</v>
      </c>
      <c r="B116" s="65" t="str">
        <f t="shared" si="5"/>
        <v>15:08:49</v>
      </c>
      <c r="C116" s="65" t="s">
        <v>381</v>
      </c>
      <c r="D116" s="66">
        <f t="shared" si="6"/>
        <v>60</v>
      </c>
      <c r="E116" s="107">
        <f t="shared" si="7"/>
        <v>31.65</v>
      </c>
      <c r="F116" s="109">
        <f t="shared" si="9"/>
        <v>1899</v>
      </c>
      <c r="G116" s="67" t="s">
        <v>13</v>
      </c>
      <c r="H116" s="67" t="str">
        <f t="shared" si="8"/>
        <v>00304394615TRLO1</v>
      </c>
      <c r="J116" t="s">
        <v>385</v>
      </c>
      <c r="K116" t="s">
        <v>386</v>
      </c>
      <c r="L116">
        <v>60</v>
      </c>
      <c r="M116">
        <v>31.65</v>
      </c>
      <c r="N116" t="s">
        <v>387</v>
      </c>
      <c r="O116" t="s">
        <v>2673</v>
      </c>
      <c r="P116" t="s">
        <v>388</v>
      </c>
      <c r="Q116" t="s">
        <v>2674</v>
      </c>
      <c r="R116">
        <v>840</v>
      </c>
      <c r="S116">
        <v>1</v>
      </c>
      <c r="T116">
        <v>1</v>
      </c>
      <c r="U116">
        <v>0</v>
      </c>
      <c r="V116" t="s">
        <v>2489</v>
      </c>
      <c r="W116" t="s">
        <v>403</v>
      </c>
      <c r="X116">
        <v>1</v>
      </c>
      <c r="Y116">
        <v>0</v>
      </c>
      <c r="Z116">
        <v>0</v>
      </c>
      <c r="AB116" t="s">
        <v>692</v>
      </c>
      <c r="AC116" t="s">
        <v>92</v>
      </c>
      <c r="AD116">
        <v>1</v>
      </c>
      <c r="AE116" t="s">
        <v>2674</v>
      </c>
      <c r="AF116" t="s">
        <v>385</v>
      </c>
      <c r="AG116">
        <v>1</v>
      </c>
      <c r="AJ116" t="s">
        <v>693</v>
      </c>
      <c r="AK116" t="s">
        <v>693</v>
      </c>
      <c r="AL116" t="s">
        <v>92</v>
      </c>
      <c r="AM116" t="s">
        <v>2249</v>
      </c>
      <c r="AN116" t="s">
        <v>92</v>
      </c>
      <c r="AP116">
        <v>0</v>
      </c>
    </row>
    <row r="117" spans="1:42">
      <c r="A117" s="69">
        <f ca="1">Overview!$W$8</f>
        <v>44720</v>
      </c>
      <c r="B117" s="65" t="str">
        <f t="shared" si="5"/>
        <v>15:11:09</v>
      </c>
      <c r="C117" s="65" t="s">
        <v>381</v>
      </c>
      <c r="D117" s="66">
        <f t="shared" si="6"/>
        <v>53</v>
      </c>
      <c r="E117" s="107">
        <f t="shared" si="7"/>
        <v>31.65</v>
      </c>
      <c r="F117" s="109">
        <f t="shared" si="9"/>
        <v>1677.4499999999998</v>
      </c>
      <c r="G117" s="67" t="s">
        <v>13</v>
      </c>
      <c r="H117" s="67" t="str">
        <f t="shared" si="8"/>
        <v>00304396062TRLO1</v>
      </c>
      <c r="J117" t="s">
        <v>385</v>
      </c>
      <c r="K117" t="s">
        <v>386</v>
      </c>
      <c r="L117">
        <v>53</v>
      </c>
      <c r="M117">
        <v>31.65</v>
      </c>
      <c r="N117" t="s">
        <v>387</v>
      </c>
      <c r="O117" t="s">
        <v>2675</v>
      </c>
      <c r="P117" t="s">
        <v>388</v>
      </c>
      <c r="Q117" t="s">
        <v>2676</v>
      </c>
      <c r="R117">
        <v>840</v>
      </c>
      <c r="S117">
        <v>1</v>
      </c>
      <c r="T117">
        <v>1</v>
      </c>
      <c r="U117">
        <v>0</v>
      </c>
      <c r="V117" t="s">
        <v>2489</v>
      </c>
      <c r="W117" t="s">
        <v>403</v>
      </c>
      <c r="X117">
        <v>1</v>
      </c>
      <c r="Y117">
        <v>0</v>
      </c>
      <c r="Z117">
        <v>0</v>
      </c>
      <c r="AB117" t="s">
        <v>692</v>
      </c>
      <c r="AC117" t="s">
        <v>92</v>
      </c>
      <c r="AD117">
        <v>1</v>
      </c>
      <c r="AE117" t="s">
        <v>2676</v>
      </c>
      <c r="AF117" t="s">
        <v>385</v>
      </c>
      <c r="AG117">
        <v>1</v>
      </c>
      <c r="AJ117" t="s">
        <v>693</v>
      </c>
      <c r="AK117" t="s">
        <v>693</v>
      </c>
      <c r="AL117" t="s">
        <v>92</v>
      </c>
      <c r="AM117" t="s">
        <v>2249</v>
      </c>
      <c r="AN117" t="s">
        <v>92</v>
      </c>
      <c r="AP117">
        <v>0</v>
      </c>
    </row>
    <row r="118" spans="1:42">
      <c r="A118" s="69">
        <f ca="1">Overview!$W$8</f>
        <v>44720</v>
      </c>
      <c r="B118" s="65" t="str">
        <f t="shared" si="5"/>
        <v>15:13:21</v>
      </c>
      <c r="C118" s="65" t="s">
        <v>381</v>
      </c>
      <c r="D118" s="66">
        <f t="shared" si="6"/>
        <v>53</v>
      </c>
      <c r="E118" s="107">
        <f t="shared" si="7"/>
        <v>31.65</v>
      </c>
      <c r="F118" s="109">
        <f t="shared" si="9"/>
        <v>1677.4499999999998</v>
      </c>
      <c r="G118" s="67" t="s">
        <v>13</v>
      </c>
      <c r="H118" s="67" t="str">
        <f t="shared" si="8"/>
        <v>00304397418TRLO1</v>
      </c>
      <c r="J118" t="s">
        <v>385</v>
      </c>
      <c r="K118" t="s">
        <v>386</v>
      </c>
      <c r="L118">
        <v>53</v>
      </c>
      <c r="M118">
        <v>31.65</v>
      </c>
      <c r="N118" t="s">
        <v>387</v>
      </c>
      <c r="O118" t="s">
        <v>2677</v>
      </c>
      <c r="P118" t="s">
        <v>388</v>
      </c>
      <c r="Q118" t="s">
        <v>2678</v>
      </c>
      <c r="R118">
        <v>840</v>
      </c>
      <c r="S118">
        <v>1</v>
      </c>
      <c r="T118">
        <v>1</v>
      </c>
      <c r="U118">
        <v>0</v>
      </c>
      <c r="V118" t="s">
        <v>2489</v>
      </c>
      <c r="W118" t="s">
        <v>403</v>
      </c>
      <c r="X118">
        <v>1</v>
      </c>
      <c r="Y118">
        <v>0</v>
      </c>
      <c r="Z118">
        <v>0</v>
      </c>
      <c r="AB118" t="s">
        <v>692</v>
      </c>
      <c r="AC118" t="s">
        <v>92</v>
      </c>
      <c r="AD118">
        <v>1</v>
      </c>
      <c r="AE118" t="s">
        <v>2678</v>
      </c>
      <c r="AF118" t="s">
        <v>385</v>
      </c>
      <c r="AG118">
        <v>1</v>
      </c>
      <c r="AJ118" t="s">
        <v>693</v>
      </c>
      <c r="AK118" t="s">
        <v>693</v>
      </c>
      <c r="AL118" t="s">
        <v>92</v>
      </c>
      <c r="AM118" t="s">
        <v>2249</v>
      </c>
      <c r="AN118" t="s">
        <v>92</v>
      </c>
      <c r="AP118">
        <v>0</v>
      </c>
    </row>
    <row r="119" spans="1:42">
      <c r="A119" s="69">
        <f ca="1">Overview!$W$8</f>
        <v>44720</v>
      </c>
      <c r="B119" s="65" t="str">
        <f t="shared" si="5"/>
        <v>15:40:28</v>
      </c>
      <c r="C119" s="65" t="s">
        <v>381</v>
      </c>
      <c r="D119" s="66">
        <f t="shared" si="6"/>
        <v>53</v>
      </c>
      <c r="E119" s="107">
        <f t="shared" si="7"/>
        <v>31.55</v>
      </c>
      <c r="F119" s="109">
        <f t="shared" si="9"/>
        <v>1672.15</v>
      </c>
      <c r="G119" s="67" t="s">
        <v>13</v>
      </c>
      <c r="H119" s="67" t="str">
        <f t="shared" si="8"/>
        <v>00304412353TRLO1</v>
      </c>
      <c r="J119" t="s">
        <v>385</v>
      </c>
      <c r="K119" t="s">
        <v>386</v>
      </c>
      <c r="L119">
        <v>53</v>
      </c>
      <c r="M119">
        <v>31.55</v>
      </c>
      <c r="N119" t="s">
        <v>387</v>
      </c>
      <c r="O119" t="s">
        <v>2679</v>
      </c>
      <c r="P119" t="s">
        <v>388</v>
      </c>
      <c r="Q119" t="s">
        <v>2680</v>
      </c>
      <c r="R119">
        <v>840</v>
      </c>
      <c r="S119">
        <v>1</v>
      </c>
      <c r="T119">
        <v>1</v>
      </c>
      <c r="U119">
        <v>0</v>
      </c>
      <c r="V119" t="s">
        <v>2489</v>
      </c>
      <c r="W119" t="s">
        <v>403</v>
      </c>
      <c r="X119">
        <v>1</v>
      </c>
      <c r="Y119">
        <v>0</v>
      </c>
      <c r="Z119">
        <v>0</v>
      </c>
      <c r="AB119" t="s">
        <v>692</v>
      </c>
      <c r="AC119" t="s">
        <v>92</v>
      </c>
      <c r="AD119">
        <v>1</v>
      </c>
      <c r="AE119" t="s">
        <v>2680</v>
      </c>
      <c r="AF119" t="s">
        <v>385</v>
      </c>
      <c r="AG119">
        <v>1</v>
      </c>
      <c r="AJ119" t="s">
        <v>693</v>
      </c>
      <c r="AK119" t="s">
        <v>693</v>
      </c>
      <c r="AL119" t="s">
        <v>92</v>
      </c>
      <c r="AM119" t="s">
        <v>2249</v>
      </c>
      <c r="AN119" t="s">
        <v>92</v>
      </c>
      <c r="AP119">
        <v>0</v>
      </c>
    </row>
    <row r="120" spans="1:42">
      <c r="A120" s="69">
        <f ca="1">Overview!$W$8</f>
        <v>44720</v>
      </c>
      <c r="B120" s="65" t="str">
        <f t="shared" si="5"/>
        <v>15:40:28</v>
      </c>
      <c r="C120" s="65" t="s">
        <v>381</v>
      </c>
      <c r="D120" s="66">
        <f t="shared" si="6"/>
        <v>56</v>
      </c>
      <c r="E120" s="107">
        <f t="shared" si="7"/>
        <v>31.55</v>
      </c>
      <c r="F120" s="109">
        <f t="shared" si="9"/>
        <v>1766.8</v>
      </c>
      <c r="G120" s="67" t="s">
        <v>13</v>
      </c>
      <c r="H120" s="67" t="str">
        <f t="shared" si="8"/>
        <v>00304412354TRLO1</v>
      </c>
      <c r="J120" t="s">
        <v>385</v>
      </c>
      <c r="K120" t="s">
        <v>386</v>
      </c>
      <c r="L120">
        <v>56</v>
      </c>
      <c r="M120">
        <v>31.55</v>
      </c>
      <c r="N120" t="s">
        <v>387</v>
      </c>
      <c r="O120" t="s">
        <v>2679</v>
      </c>
      <c r="P120" t="s">
        <v>388</v>
      </c>
      <c r="Q120" t="s">
        <v>2681</v>
      </c>
      <c r="R120">
        <v>840</v>
      </c>
      <c r="S120">
        <v>1</v>
      </c>
      <c r="T120">
        <v>1</v>
      </c>
      <c r="U120">
        <v>0</v>
      </c>
      <c r="V120" t="s">
        <v>2489</v>
      </c>
      <c r="W120" t="s">
        <v>403</v>
      </c>
      <c r="X120">
        <v>1</v>
      </c>
      <c r="Y120">
        <v>0</v>
      </c>
      <c r="Z120">
        <v>0</v>
      </c>
      <c r="AB120" t="s">
        <v>692</v>
      </c>
      <c r="AC120" t="s">
        <v>92</v>
      </c>
      <c r="AD120">
        <v>1</v>
      </c>
      <c r="AE120" t="s">
        <v>2681</v>
      </c>
      <c r="AF120" t="s">
        <v>385</v>
      </c>
      <c r="AG120">
        <v>1</v>
      </c>
      <c r="AJ120" t="s">
        <v>693</v>
      </c>
      <c r="AK120" t="s">
        <v>693</v>
      </c>
      <c r="AL120" t="s">
        <v>92</v>
      </c>
      <c r="AM120" t="s">
        <v>2249</v>
      </c>
      <c r="AN120" t="s">
        <v>92</v>
      </c>
      <c r="AP120">
        <v>0</v>
      </c>
    </row>
    <row r="121" spans="1:42">
      <c r="A121" s="69">
        <f ca="1">Overview!$W$8</f>
        <v>44720</v>
      </c>
      <c r="B121" s="65" t="str">
        <f t="shared" si="5"/>
        <v>15:40:28</v>
      </c>
      <c r="C121" s="65" t="s">
        <v>381</v>
      </c>
      <c r="D121" s="66">
        <f t="shared" si="6"/>
        <v>53</v>
      </c>
      <c r="E121" s="107">
        <f t="shared" si="7"/>
        <v>31.55</v>
      </c>
      <c r="F121" s="109">
        <f t="shared" si="9"/>
        <v>1672.15</v>
      </c>
      <c r="G121" s="67" t="s">
        <v>13</v>
      </c>
      <c r="H121" s="67" t="str">
        <f t="shared" si="8"/>
        <v>00304412355TRLO1</v>
      </c>
      <c r="J121" t="s">
        <v>385</v>
      </c>
      <c r="K121" t="s">
        <v>386</v>
      </c>
      <c r="L121">
        <v>53</v>
      </c>
      <c r="M121">
        <v>31.55</v>
      </c>
      <c r="N121" t="s">
        <v>387</v>
      </c>
      <c r="O121" t="s">
        <v>2679</v>
      </c>
      <c r="P121" t="s">
        <v>388</v>
      </c>
      <c r="Q121" t="s">
        <v>2682</v>
      </c>
      <c r="R121">
        <v>840</v>
      </c>
      <c r="S121">
        <v>1</v>
      </c>
      <c r="T121">
        <v>1</v>
      </c>
      <c r="U121">
        <v>0</v>
      </c>
      <c r="V121" t="s">
        <v>2489</v>
      </c>
      <c r="W121" t="s">
        <v>403</v>
      </c>
      <c r="X121">
        <v>1</v>
      </c>
      <c r="Y121">
        <v>0</v>
      </c>
      <c r="Z121">
        <v>0</v>
      </c>
      <c r="AB121" t="s">
        <v>692</v>
      </c>
      <c r="AC121" t="s">
        <v>92</v>
      </c>
      <c r="AD121">
        <v>1</v>
      </c>
      <c r="AE121" t="s">
        <v>2682</v>
      </c>
      <c r="AF121" t="s">
        <v>385</v>
      </c>
      <c r="AG121">
        <v>1</v>
      </c>
      <c r="AJ121" t="s">
        <v>693</v>
      </c>
      <c r="AK121" t="s">
        <v>693</v>
      </c>
      <c r="AL121" t="s">
        <v>92</v>
      </c>
      <c r="AM121" t="s">
        <v>2249</v>
      </c>
      <c r="AN121" t="s">
        <v>92</v>
      </c>
      <c r="AP121">
        <v>0</v>
      </c>
    </row>
    <row r="122" spans="1:42">
      <c r="A122" s="69">
        <f ca="1">Overview!$W$8</f>
        <v>44720</v>
      </c>
      <c r="B122" s="65" t="str">
        <f t="shared" si="5"/>
        <v>15:40:28</v>
      </c>
      <c r="C122" s="65" t="s">
        <v>381</v>
      </c>
      <c r="D122" s="66">
        <f t="shared" si="6"/>
        <v>60</v>
      </c>
      <c r="E122" s="107">
        <f t="shared" si="7"/>
        <v>31.55</v>
      </c>
      <c r="F122" s="109">
        <f t="shared" si="9"/>
        <v>1893</v>
      </c>
      <c r="G122" s="67" t="s">
        <v>13</v>
      </c>
      <c r="H122" s="67" t="str">
        <f t="shared" si="8"/>
        <v>00304412356TRLO1</v>
      </c>
      <c r="J122" t="s">
        <v>385</v>
      </c>
      <c r="K122" t="s">
        <v>386</v>
      </c>
      <c r="L122">
        <v>60</v>
      </c>
      <c r="M122">
        <v>31.55</v>
      </c>
      <c r="N122" t="s">
        <v>387</v>
      </c>
      <c r="O122" t="s">
        <v>2679</v>
      </c>
      <c r="P122" t="s">
        <v>388</v>
      </c>
      <c r="Q122" t="s">
        <v>2683</v>
      </c>
      <c r="R122">
        <v>840</v>
      </c>
      <c r="S122">
        <v>1</v>
      </c>
      <c r="T122">
        <v>1</v>
      </c>
      <c r="U122">
        <v>0</v>
      </c>
      <c r="V122" t="s">
        <v>2489</v>
      </c>
      <c r="W122" t="s">
        <v>403</v>
      </c>
      <c r="X122">
        <v>1</v>
      </c>
      <c r="Y122">
        <v>0</v>
      </c>
      <c r="Z122">
        <v>0</v>
      </c>
      <c r="AB122" t="s">
        <v>692</v>
      </c>
      <c r="AC122" t="s">
        <v>92</v>
      </c>
      <c r="AD122">
        <v>1</v>
      </c>
      <c r="AE122" t="s">
        <v>2683</v>
      </c>
      <c r="AF122" t="s">
        <v>385</v>
      </c>
      <c r="AG122">
        <v>1</v>
      </c>
      <c r="AJ122" t="s">
        <v>693</v>
      </c>
      <c r="AK122" t="s">
        <v>693</v>
      </c>
      <c r="AL122" t="s">
        <v>92</v>
      </c>
      <c r="AM122" t="s">
        <v>2249</v>
      </c>
      <c r="AN122" t="s">
        <v>92</v>
      </c>
      <c r="AP122">
        <v>0</v>
      </c>
    </row>
    <row r="123" spans="1:42">
      <c r="A123" s="69">
        <f ca="1">Overview!$W$8</f>
        <v>44720</v>
      </c>
      <c r="B123" s="65" t="str">
        <f t="shared" si="5"/>
        <v>15:40:28</v>
      </c>
      <c r="C123" s="65" t="s">
        <v>381</v>
      </c>
      <c r="D123" s="66">
        <f t="shared" si="6"/>
        <v>115</v>
      </c>
      <c r="E123" s="107">
        <f t="shared" si="7"/>
        <v>31.55</v>
      </c>
      <c r="F123" s="109">
        <f t="shared" si="9"/>
        <v>3628.25</v>
      </c>
      <c r="G123" s="67" t="s">
        <v>13</v>
      </c>
      <c r="H123" s="67" t="str">
        <f t="shared" si="8"/>
        <v>00304412357TRLO1</v>
      </c>
      <c r="J123" t="s">
        <v>385</v>
      </c>
      <c r="K123" t="s">
        <v>386</v>
      </c>
      <c r="L123">
        <v>115</v>
      </c>
      <c r="M123">
        <v>31.55</v>
      </c>
      <c r="N123" t="s">
        <v>387</v>
      </c>
      <c r="O123" t="s">
        <v>2679</v>
      </c>
      <c r="P123" t="s">
        <v>388</v>
      </c>
      <c r="Q123" t="s">
        <v>2684</v>
      </c>
      <c r="R123">
        <v>840</v>
      </c>
      <c r="S123">
        <v>1</v>
      </c>
      <c r="T123">
        <v>1</v>
      </c>
      <c r="U123">
        <v>0</v>
      </c>
      <c r="V123" t="s">
        <v>2489</v>
      </c>
      <c r="W123" t="s">
        <v>403</v>
      </c>
      <c r="X123">
        <v>1</v>
      </c>
      <c r="Y123">
        <v>0</v>
      </c>
      <c r="Z123">
        <v>0</v>
      </c>
      <c r="AB123" t="s">
        <v>692</v>
      </c>
      <c r="AC123" t="s">
        <v>92</v>
      </c>
      <c r="AD123">
        <v>1</v>
      </c>
      <c r="AE123" t="s">
        <v>2684</v>
      </c>
      <c r="AF123" t="s">
        <v>385</v>
      </c>
      <c r="AG123">
        <v>1</v>
      </c>
      <c r="AJ123" t="s">
        <v>693</v>
      </c>
      <c r="AK123" t="s">
        <v>693</v>
      </c>
      <c r="AL123" t="s">
        <v>92</v>
      </c>
      <c r="AM123" t="s">
        <v>2249</v>
      </c>
      <c r="AN123" t="s">
        <v>92</v>
      </c>
      <c r="AP123">
        <v>0</v>
      </c>
    </row>
    <row r="124" spans="1:42">
      <c r="A124" s="69">
        <f ca="1">Overview!$W$8</f>
        <v>44720</v>
      </c>
      <c r="B124" s="65" t="str">
        <f t="shared" si="5"/>
        <v>15:40:28</v>
      </c>
      <c r="C124" s="65" t="s">
        <v>381</v>
      </c>
      <c r="D124" s="66">
        <f t="shared" si="6"/>
        <v>64</v>
      </c>
      <c r="E124" s="107">
        <f t="shared" si="7"/>
        <v>31.55</v>
      </c>
      <c r="F124" s="109">
        <f t="shared" si="9"/>
        <v>2019.2</v>
      </c>
      <c r="G124" s="67" t="s">
        <v>13</v>
      </c>
      <c r="H124" s="67" t="str">
        <f t="shared" si="8"/>
        <v>00304412358TRLO1</v>
      </c>
      <c r="J124" t="s">
        <v>385</v>
      </c>
      <c r="K124" t="s">
        <v>386</v>
      </c>
      <c r="L124">
        <v>64</v>
      </c>
      <c r="M124">
        <v>31.55</v>
      </c>
      <c r="N124" t="s">
        <v>387</v>
      </c>
      <c r="O124" t="s">
        <v>2679</v>
      </c>
      <c r="P124" t="s">
        <v>388</v>
      </c>
      <c r="Q124" t="s">
        <v>2685</v>
      </c>
      <c r="R124">
        <v>840</v>
      </c>
      <c r="S124">
        <v>1</v>
      </c>
      <c r="T124">
        <v>1</v>
      </c>
      <c r="U124">
        <v>0</v>
      </c>
      <c r="V124" t="s">
        <v>2489</v>
      </c>
      <c r="W124" t="s">
        <v>403</v>
      </c>
      <c r="X124">
        <v>1</v>
      </c>
      <c r="Y124">
        <v>0</v>
      </c>
      <c r="Z124">
        <v>0</v>
      </c>
      <c r="AB124" t="s">
        <v>692</v>
      </c>
      <c r="AC124" t="s">
        <v>92</v>
      </c>
      <c r="AD124">
        <v>1</v>
      </c>
      <c r="AE124" t="s">
        <v>2685</v>
      </c>
      <c r="AF124" t="s">
        <v>385</v>
      </c>
      <c r="AG124">
        <v>1</v>
      </c>
      <c r="AJ124" t="s">
        <v>693</v>
      </c>
      <c r="AK124" t="s">
        <v>693</v>
      </c>
      <c r="AL124" t="s">
        <v>92</v>
      </c>
      <c r="AM124" t="s">
        <v>2249</v>
      </c>
      <c r="AN124" t="s">
        <v>92</v>
      </c>
      <c r="AP124">
        <v>0</v>
      </c>
    </row>
    <row r="125" spans="1:42">
      <c r="A125" s="69">
        <f ca="1">Overview!$W$8</f>
        <v>44720</v>
      </c>
      <c r="B125" s="65" t="str">
        <f t="shared" si="5"/>
        <v>15:40:28</v>
      </c>
      <c r="C125" s="65" t="s">
        <v>381</v>
      </c>
      <c r="D125" s="66">
        <f t="shared" si="6"/>
        <v>62</v>
      </c>
      <c r="E125" s="107">
        <f t="shared" si="7"/>
        <v>31.55</v>
      </c>
      <c r="F125" s="109">
        <f t="shared" si="9"/>
        <v>1956.1000000000001</v>
      </c>
      <c r="G125" s="67" t="s">
        <v>13</v>
      </c>
      <c r="H125" s="67" t="str">
        <f t="shared" si="8"/>
        <v>00304412359TRLO1</v>
      </c>
      <c r="J125" t="s">
        <v>385</v>
      </c>
      <c r="K125" t="s">
        <v>386</v>
      </c>
      <c r="L125">
        <v>62</v>
      </c>
      <c r="M125">
        <v>31.55</v>
      </c>
      <c r="N125" t="s">
        <v>387</v>
      </c>
      <c r="O125" t="s">
        <v>2679</v>
      </c>
      <c r="P125" t="s">
        <v>388</v>
      </c>
      <c r="Q125" t="s">
        <v>2686</v>
      </c>
      <c r="R125">
        <v>840</v>
      </c>
      <c r="S125">
        <v>1</v>
      </c>
      <c r="T125">
        <v>1</v>
      </c>
      <c r="U125">
        <v>0</v>
      </c>
      <c r="V125" t="s">
        <v>2489</v>
      </c>
      <c r="W125" t="s">
        <v>403</v>
      </c>
      <c r="X125">
        <v>1</v>
      </c>
      <c r="Y125">
        <v>0</v>
      </c>
      <c r="Z125">
        <v>0</v>
      </c>
      <c r="AB125" t="s">
        <v>692</v>
      </c>
      <c r="AC125" t="s">
        <v>92</v>
      </c>
      <c r="AD125">
        <v>1</v>
      </c>
      <c r="AE125" t="s">
        <v>2686</v>
      </c>
      <c r="AF125" t="s">
        <v>385</v>
      </c>
      <c r="AG125">
        <v>1</v>
      </c>
      <c r="AJ125" t="s">
        <v>693</v>
      </c>
      <c r="AK125" t="s">
        <v>693</v>
      </c>
      <c r="AL125" t="s">
        <v>92</v>
      </c>
      <c r="AM125" t="s">
        <v>2249</v>
      </c>
      <c r="AN125" t="s">
        <v>92</v>
      </c>
      <c r="AP125">
        <v>0</v>
      </c>
    </row>
    <row r="126" spans="1:42">
      <c r="A126" s="69">
        <f ca="1">Overview!$W$8</f>
        <v>44720</v>
      </c>
      <c r="B126" s="65" t="str">
        <f t="shared" si="5"/>
        <v>15:40:28</v>
      </c>
      <c r="C126" s="65" t="s">
        <v>381</v>
      </c>
      <c r="D126" s="66">
        <f t="shared" si="6"/>
        <v>53</v>
      </c>
      <c r="E126" s="107">
        <f t="shared" si="7"/>
        <v>31.55</v>
      </c>
      <c r="F126" s="109">
        <f t="shared" si="9"/>
        <v>1672.15</v>
      </c>
      <c r="G126" s="67" t="s">
        <v>13</v>
      </c>
      <c r="H126" s="67" t="str">
        <f t="shared" si="8"/>
        <v>00304412360TRLO1</v>
      </c>
      <c r="J126" t="s">
        <v>385</v>
      </c>
      <c r="K126" t="s">
        <v>386</v>
      </c>
      <c r="L126">
        <v>53</v>
      </c>
      <c r="M126">
        <v>31.55</v>
      </c>
      <c r="N126" t="s">
        <v>387</v>
      </c>
      <c r="O126" t="s">
        <v>2679</v>
      </c>
      <c r="P126" t="s">
        <v>388</v>
      </c>
      <c r="Q126" t="s">
        <v>2687</v>
      </c>
      <c r="R126">
        <v>840</v>
      </c>
      <c r="S126">
        <v>1</v>
      </c>
      <c r="T126">
        <v>1</v>
      </c>
      <c r="U126">
        <v>0</v>
      </c>
      <c r="V126" t="s">
        <v>2489</v>
      </c>
      <c r="W126" t="s">
        <v>403</v>
      </c>
      <c r="X126">
        <v>1</v>
      </c>
      <c r="Y126">
        <v>0</v>
      </c>
      <c r="Z126">
        <v>0</v>
      </c>
      <c r="AB126" t="s">
        <v>692</v>
      </c>
      <c r="AC126" t="s">
        <v>92</v>
      </c>
      <c r="AD126">
        <v>1</v>
      </c>
      <c r="AE126" t="s">
        <v>2687</v>
      </c>
      <c r="AF126" t="s">
        <v>385</v>
      </c>
      <c r="AG126">
        <v>1</v>
      </c>
      <c r="AJ126" t="s">
        <v>693</v>
      </c>
      <c r="AK126" t="s">
        <v>693</v>
      </c>
      <c r="AL126" t="s">
        <v>92</v>
      </c>
      <c r="AM126" t="s">
        <v>2249</v>
      </c>
      <c r="AN126" t="s">
        <v>92</v>
      </c>
      <c r="AP126">
        <v>0</v>
      </c>
    </row>
    <row r="127" spans="1:42">
      <c r="A127" s="69">
        <f ca="1">Overview!$W$8</f>
        <v>44720</v>
      </c>
      <c r="B127" s="65" t="str">
        <f t="shared" ref="B127:B185" si="10">MID(O127,FIND(" ",O127)+1,8)</f>
        <v>15:40:28</v>
      </c>
      <c r="C127" s="65" t="s">
        <v>381</v>
      </c>
      <c r="D127" s="66">
        <f t="shared" ref="D127:D189" si="11">L127</f>
        <v>50</v>
      </c>
      <c r="E127" s="107">
        <f t="shared" ref="E127:E185" si="12">M127</f>
        <v>31.55</v>
      </c>
      <c r="F127" s="109">
        <f t="shared" si="9"/>
        <v>1577.5</v>
      </c>
      <c r="G127" s="67" t="s">
        <v>13</v>
      </c>
      <c r="H127" s="67" t="str">
        <f t="shared" ref="H127:H185" si="13">Q127</f>
        <v>00304412361TRLO1</v>
      </c>
      <c r="J127" t="s">
        <v>385</v>
      </c>
      <c r="K127" t="s">
        <v>386</v>
      </c>
      <c r="L127">
        <v>50</v>
      </c>
      <c r="M127">
        <v>31.55</v>
      </c>
      <c r="N127" t="s">
        <v>387</v>
      </c>
      <c r="O127" t="s">
        <v>2679</v>
      </c>
      <c r="P127" t="s">
        <v>388</v>
      </c>
      <c r="Q127" t="s">
        <v>2688</v>
      </c>
      <c r="R127">
        <v>840</v>
      </c>
      <c r="S127">
        <v>1</v>
      </c>
      <c r="T127">
        <v>1</v>
      </c>
      <c r="U127">
        <v>0</v>
      </c>
      <c r="V127" t="s">
        <v>2489</v>
      </c>
      <c r="W127" t="s">
        <v>403</v>
      </c>
      <c r="X127">
        <v>1</v>
      </c>
      <c r="Y127">
        <v>0</v>
      </c>
      <c r="Z127">
        <v>0</v>
      </c>
      <c r="AB127" t="s">
        <v>692</v>
      </c>
      <c r="AC127" t="s">
        <v>92</v>
      </c>
      <c r="AD127">
        <v>1</v>
      </c>
      <c r="AE127" t="s">
        <v>2688</v>
      </c>
      <c r="AF127" t="s">
        <v>385</v>
      </c>
      <c r="AG127">
        <v>1</v>
      </c>
      <c r="AJ127" t="s">
        <v>693</v>
      </c>
      <c r="AK127" t="s">
        <v>693</v>
      </c>
      <c r="AL127" t="s">
        <v>92</v>
      </c>
      <c r="AM127" t="s">
        <v>2249</v>
      </c>
      <c r="AN127" t="s">
        <v>92</v>
      </c>
      <c r="AP127">
        <v>0</v>
      </c>
    </row>
    <row r="128" spans="1:42">
      <c r="A128" s="69">
        <f ca="1">Overview!$W$8</f>
        <v>44720</v>
      </c>
      <c r="B128" s="65" t="str">
        <f t="shared" si="10"/>
        <v>15:40:28</v>
      </c>
      <c r="C128" s="65" t="s">
        <v>381</v>
      </c>
      <c r="D128" s="66">
        <f t="shared" si="11"/>
        <v>50</v>
      </c>
      <c r="E128" s="107">
        <f t="shared" si="12"/>
        <v>31.55</v>
      </c>
      <c r="F128" s="109">
        <f t="shared" ref="F128:F186" si="14">(D128*E128)</f>
        <v>1577.5</v>
      </c>
      <c r="G128" s="67" t="s">
        <v>13</v>
      </c>
      <c r="H128" s="67" t="str">
        <f t="shared" si="13"/>
        <v>00304412362TRLO1</v>
      </c>
      <c r="J128" t="s">
        <v>385</v>
      </c>
      <c r="K128" t="s">
        <v>386</v>
      </c>
      <c r="L128">
        <v>50</v>
      </c>
      <c r="M128">
        <v>31.55</v>
      </c>
      <c r="N128" t="s">
        <v>387</v>
      </c>
      <c r="O128" t="s">
        <v>2679</v>
      </c>
      <c r="P128" t="s">
        <v>388</v>
      </c>
      <c r="Q128" t="s">
        <v>2689</v>
      </c>
      <c r="R128">
        <v>840</v>
      </c>
      <c r="S128">
        <v>1</v>
      </c>
      <c r="T128">
        <v>1</v>
      </c>
      <c r="U128">
        <v>0</v>
      </c>
      <c r="V128" t="s">
        <v>2489</v>
      </c>
      <c r="W128" t="s">
        <v>403</v>
      </c>
      <c r="X128">
        <v>1</v>
      </c>
      <c r="Y128">
        <v>0</v>
      </c>
      <c r="Z128">
        <v>0</v>
      </c>
      <c r="AB128" t="s">
        <v>692</v>
      </c>
      <c r="AC128" t="s">
        <v>92</v>
      </c>
      <c r="AD128">
        <v>1</v>
      </c>
      <c r="AE128" t="s">
        <v>2689</v>
      </c>
      <c r="AF128" t="s">
        <v>385</v>
      </c>
      <c r="AG128">
        <v>1</v>
      </c>
      <c r="AJ128" t="s">
        <v>693</v>
      </c>
      <c r="AK128" t="s">
        <v>693</v>
      </c>
      <c r="AL128" t="s">
        <v>92</v>
      </c>
      <c r="AM128" t="s">
        <v>2249</v>
      </c>
      <c r="AN128" t="s">
        <v>92</v>
      </c>
      <c r="AP128">
        <v>0</v>
      </c>
    </row>
    <row r="129" spans="1:42">
      <c r="A129" s="69">
        <f ca="1">Overview!$W$8</f>
        <v>44720</v>
      </c>
      <c r="B129" s="65" t="str">
        <f t="shared" si="10"/>
        <v>15:40:28</v>
      </c>
      <c r="C129" s="65" t="s">
        <v>381</v>
      </c>
      <c r="D129" s="66">
        <f t="shared" si="11"/>
        <v>60</v>
      </c>
      <c r="E129" s="107">
        <f t="shared" si="12"/>
        <v>31.55</v>
      </c>
      <c r="F129" s="109">
        <f t="shared" si="14"/>
        <v>1893</v>
      </c>
      <c r="G129" s="67" t="s">
        <v>13</v>
      </c>
      <c r="H129" s="67" t="str">
        <f t="shared" si="13"/>
        <v>00304412363TRLO1</v>
      </c>
      <c r="J129" t="s">
        <v>385</v>
      </c>
      <c r="K129" t="s">
        <v>386</v>
      </c>
      <c r="L129">
        <v>60</v>
      </c>
      <c r="M129">
        <v>31.55</v>
      </c>
      <c r="N129" t="s">
        <v>387</v>
      </c>
      <c r="O129" t="s">
        <v>2679</v>
      </c>
      <c r="P129" t="s">
        <v>388</v>
      </c>
      <c r="Q129" t="s">
        <v>2690</v>
      </c>
      <c r="R129">
        <v>840</v>
      </c>
      <c r="S129">
        <v>1</v>
      </c>
      <c r="T129">
        <v>1</v>
      </c>
      <c r="U129">
        <v>0</v>
      </c>
      <c r="V129" t="s">
        <v>2489</v>
      </c>
      <c r="W129" t="s">
        <v>403</v>
      </c>
      <c r="X129">
        <v>1</v>
      </c>
      <c r="Y129">
        <v>0</v>
      </c>
      <c r="Z129">
        <v>0</v>
      </c>
      <c r="AB129" t="s">
        <v>692</v>
      </c>
      <c r="AC129" t="s">
        <v>92</v>
      </c>
      <c r="AD129">
        <v>1</v>
      </c>
      <c r="AE129" t="s">
        <v>2690</v>
      </c>
      <c r="AF129" t="s">
        <v>385</v>
      </c>
      <c r="AG129">
        <v>1</v>
      </c>
      <c r="AJ129" t="s">
        <v>693</v>
      </c>
      <c r="AK129" t="s">
        <v>693</v>
      </c>
      <c r="AL129" t="s">
        <v>92</v>
      </c>
      <c r="AM129" t="s">
        <v>2249</v>
      </c>
      <c r="AN129" t="s">
        <v>92</v>
      </c>
      <c r="AP129">
        <v>0</v>
      </c>
    </row>
    <row r="130" spans="1:42">
      <c r="A130" s="69">
        <f ca="1">Overview!$W$8</f>
        <v>44720</v>
      </c>
      <c r="B130" s="65" t="str">
        <f t="shared" si="10"/>
        <v>15:40:28</v>
      </c>
      <c r="C130" s="65" t="s">
        <v>381</v>
      </c>
      <c r="D130" s="66">
        <f t="shared" si="11"/>
        <v>60</v>
      </c>
      <c r="E130" s="107">
        <f t="shared" si="12"/>
        <v>31.55</v>
      </c>
      <c r="F130" s="109">
        <f t="shared" si="14"/>
        <v>1893</v>
      </c>
      <c r="G130" s="67" t="s">
        <v>13</v>
      </c>
      <c r="H130" s="67" t="str">
        <f t="shared" si="13"/>
        <v>00304412364TRLO1</v>
      </c>
      <c r="J130" t="s">
        <v>385</v>
      </c>
      <c r="K130" t="s">
        <v>386</v>
      </c>
      <c r="L130">
        <v>60</v>
      </c>
      <c r="M130">
        <v>31.55</v>
      </c>
      <c r="N130" t="s">
        <v>387</v>
      </c>
      <c r="O130" t="s">
        <v>2679</v>
      </c>
      <c r="P130" t="s">
        <v>388</v>
      </c>
      <c r="Q130" t="s">
        <v>2691</v>
      </c>
      <c r="R130">
        <v>840</v>
      </c>
      <c r="S130">
        <v>1</v>
      </c>
      <c r="T130">
        <v>1</v>
      </c>
      <c r="U130">
        <v>0</v>
      </c>
      <c r="V130" t="s">
        <v>2489</v>
      </c>
      <c r="W130" t="s">
        <v>403</v>
      </c>
      <c r="X130">
        <v>1</v>
      </c>
      <c r="Y130">
        <v>0</v>
      </c>
      <c r="Z130">
        <v>0</v>
      </c>
      <c r="AB130" t="s">
        <v>692</v>
      </c>
      <c r="AC130" t="s">
        <v>92</v>
      </c>
      <c r="AD130">
        <v>1</v>
      </c>
      <c r="AE130" t="s">
        <v>2691</v>
      </c>
      <c r="AF130" t="s">
        <v>385</v>
      </c>
      <c r="AG130">
        <v>1</v>
      </c>
      <c r="AJ130" t="s">
        <v>693</v>
      </c>
      <c r="AK130" t="s">
        <v>693</v>
      </c>
      <c r="AL130" t="s">
        <v>92</v>
      </c>
      <c r="AM130" t="s">
        <v>2249</v>
      </c>
      <c r="AN130" t="s">
        <v>92</v>
      </c>
      <c r="AP130">
        <v>0</v>
      </c>
    </row>
    <row r="131" spans="1:42">
      <c r="A131" s="69">
        <f ca="1">Overview!$W$8</f>
        <v>44720</v>
      </c>
      <c r="B131" s="65" t="str">
        <f t="shared" si="10"/>
        <v>15:40:28</v>
      </c>
      <c r="C131" s="65" t="s">
        <v>381</v>
      </c>
      <c r="D131" s="66">
        <f t="shared" si="11"/>
        <v>62</v>
      </c>
      <c r="E131" s="107">
        <f t="shared" si="12"/>
        <v>31.55</v>
      </c>
      <c r="F131" s="109">
        <f t="shared" si="14"/>
        <v>1956.1000000000001</v>
      </c>
      <c r="G131" s="67" t="s">
        <v>13</v>
      </c>
      <c r="H131" s="67" t="str">
        <f t="shared" si="13"/>
        <v>00304412366TRLO1</v>
      </c>
      <c r="J131" t="s">
        <v>385</v>
      </c>
      <c r="K131" t="s">
        <v>386</v>
      </c>
      <c r="L131">
        <v>62</v>
      </c>
      <c r="M131">
        <v>31.55</v>
      </c>
      <c r="N131" t="s">
        <v>387</v>
      </c>
      <c r="O131" t="s">
        <v>2679</v>
      </c>
      <c r="P131" t="s">
        <v>388</v>
      </c>
      <c r="Q131" t="s">
        <v>2692</v>
      </c>
      <c r="R131">
        <v>840</v>
      </c>
      <c r="S131">
        <v>1</v>
      </c>
      <c r="T131">
        <v>1</v>
      </c>
      <c r="U131">
        <v>0</v>
      </c>
      <c r="V131" t="s">
        <v>2489</v>
      </c>
      <c r="W131" t="s">
        <v>403</v>
      </c>
      <c r="X131">
        <v>1</v>
      </c>
      <c r="Y131">
        <v>0</v>
      </c>
      <c r="Z131">
        <v>0</v>
      </c>
      <c r="AB131" t="s">
        <v>692</v>
      </c>
      <c r="AC131" t="s">
        <v>92</v>
      </c>
      <c r="AD131">
        <v>1</v>
      </c>
      <c r="AE131" t="s">
        <v>2692</v>
      </c>
      <c r="AF131" t="s">
        <v>385</v>
      </c>
      <c r="AG131">
        <v>1</v>
      </c>
      <c r="AJ131" t="s">
        <v>693</v>
      </c>
      <c r="AK131" t="s">
        <v>693</v>
      </c>
      <c r="AL131" t="s">
        <v>92</v>
      </c>
      <c r="AM131" t="s">
        <v>2249</v>
      </c>
      <c r="AN131" t="s">
        <v>92</v>
      </c>
      <c r="AP131">
        <v>0</v>
      </c>
    </row>
    <row r="132" spans="1:42">
      <c r="A132" s="69">
        <f ca="1">Overview!$W$8</f>
        <v>44720</v>
      </c>
      <c r="B132" s="65" t="str">
        <f t="shared" si="10"/>
        <v>15:40:28</v>
      </c>
      <c r="C132" s="65" t="s">
        <v>381</v>
      </c>
      <c r="D132" s="66">
        <f t="shared" si="11"/>
        <v>62</v>
      </c>
      <c r="E132" s="107">
        <f t="shared" si="12"/>
        <v>31.55</v>
      </c>
      <c r="F132" s="109">
        <f t="shared" si="14"/>
        <v>1956.1000000000001</v>
      </c>
      <c r="G132" s="67" t="s">
        <v>13</v>
      </c>
      <c r="H132" s="67" t="str">
        <f t="shared" si="13"/>
        <v>00304412367TRLO1</v>
      </c>
      <c r="J132" t="s">
        <v>385</v>
      </c>
      <c r="K132" t="s">
        <v>386</v>
      </c>
      <c r="L132">
        <v>62</v>
      </c>
      <c r="M132">
        <v>31.55</v>
      </c>
      <c r="N132" t="s">
        <v>387</v>
      </c>
      <c r="O132" t="s">
        <v>2679</v>
      </c>
      <c r="P132" t="s">
        <v>388</v>
      </c>
      <c r="Q132" t="s">
        <v>2693</v>
      </c>
      <c r="R132">
        <v>840</v>
      </c>
      <c r="S132">
        <v>1</v>
      </c>
      <c r="T132">
        <v>1</v>
      </c>
      <c r="U132">
        <v>0</v>
      </c>
      <c r="V132" t="s">
        <v>2489</v>
      </c>
      <c r="W132" t="s">
        <v>403</v>
      </c>
      <c r="X132">
        <v>1</v>
      </c>
      <c r="Y132">
        <v>0</v>
      </c>
      <c r="Z132">
        <v>0</v>
      </c>
      <c r="AB132" t="s">
        <v>692</v>
      </c>
      <c r="AC132" t="s">
        <v>92</v>
      </c>
      <c r="AD132">
        <v>1</v>
      </c>
      <c r="AE132" t="s">
        <v>2693</v>
      </c>
      <c r="AF132" t="s">
        <v>385</v>
      </c>
      <c r="AG132">
        <v>1</v>
      </c>
      <c r="AJ132" t="s">
        <v>693</v>
      </c>
      <c r="AK132" t="s">
        <v>693</v>
      </c>
      <c r="AL132" t="s">
        <v>92</v>
      </c>
      <c r="AM132" t="s">
        <v>2249</v>
      </c>
      <c r="AN132" t="s">
        <v>92</v>
      </c>
      <c r="AP132">
        <v>0</v>
      </c>
    </row>
    <row r="133" spans="1:42">
      <c r="A133" s="69">
        <f ca="1">Overview!$W$8</f>
        <v>44720</v>
      </c>
      <c r="B133" s="65" t="str">
        <f t="shared" si="10"/>
        <v>15:40:28</v>
      </c>
      <c r="C133" s="65" t="s">
        <v>381</v>
      </c>
      <c r="D133" s="66">
        <f t="shared" si="11"/>
        <v>53</v>
      </c>
      <c r="E133" s="107">
        <f t="shared" si="12"/>
        <v>31.55</v>
      </c>
      <c r="F133" s="109">
        <f t="shared" si="14"/>
        <v>1672.15</v>
      </c>
      <c r="G133" s="67" t="s">
        <v>13</v>
      </c>
      <c r="H133" s="67" t="str">
        <f t="shared" si="13"/>
        <v>00304412368TRLO1</v>
      </c>
      <c r="J133" t="s">
        <v>385</v>
      </c>
      <c r="K133" t="s">
        <v>386</v>
      </c>
      <c r="L133">
        <v>53</v>
      </c>
      <c r="M133">
        <v>31.55</v>
      </c>
      <c r="N133" t="s">
        <v>387</v>
      </c>
      <c r="O133" t="s">
        <v>2679</v>
      </c>
      <c r="P133" t="s">
        <v>388</v>
      </c>
      <c r="Q133" t="s">
        <v>2694</v>
      </c>
      <c r="R133">
        <v>840</v>
      </c>
      <c r="S133">
        <v>1</v>
      </c>
      <c r="T133">
        <v>1</v>
      </c>
      <c r="U133">
        <v>0</v>
      </c>
      <c r="V133" t="s">
        <v>2489</v>
      </c>
      <c r="W133" t="s">
        <v>403</v>
      </c>
      <c r="X133">
        <v>1</v>
      </c>
      <c r="Y133">
        <v>0</v>
      </c>
      <c r="Z133">
        <v>0</v>
      </c>
      <c r="AB133" t="s">
        <v>692</v>
      </c>
      <c r="AC133" t="s">
        <v>92</v>
      </c>
      <c r="AD133">
        <v>1</v>
      </c>
      <c r="AE133" t="s">
        <v>2694</v>
      </c>
      <c r="AF133" t="s">
        <v>385</v>
      </c>
      <c r="AG133">
        <v>1</v>
      </c>
      <c r="AJ133" t="s">
        <v>693</v>
      </c>
      <c r="AK133" t="s">
        <v>693</v>
      </c>
      <c r="AL133" t="s">
        <v>92</v>
      </c>
      <c r="AM133" t="s">
        <v>2249</v>
      </c>
      <c r="AN133" t="s">
        <v>92</v>
      </c>
      <c r="AP133">
        <v>0</v>
      </c>
    </row>
    <row r="134" spans="1:42">
      <c r="A134" s="69">
        <f ca="1">Overview!$W$8</f>
        <v>44720</v>
      </c>
      <c r="B134" s="65" t="str">
        <f t="shared" si="10"/>
        <v>15:40:28</v>
      </c>
      <c r="C134" s="65" t="s">
        <v>381</v>
      </c>
      <c r="D134" s="66">
        <f t="shared" si="11"/>
        <v>53</v>
      </c>
      <c r="E134" s="107">
        <f t="shared" si="12"/>
        <v>31.55</v>
      </c>
      <c r="F134" s="109">
        <f t="shared" si="14"/>
        <v>1672.15</v>
      </c>
      <c r="G134" s="67" t="s">
        <v>13</v>
      </c>
      <c r="H134" s="67" t="str">
        <f t="shared" si="13"/>
        <v>00304412369TRLO1</v>
      </c>
      <c r="J134" t="s">
        <v>385</v>
      </c>
      <c r="K134" t="s">
        <v>386</v>
      </c>
      <c r="L134">
        <v>53</v>
      </c>
      <c r="M134">
        <v>31.55</v>
      </c>
      <c r="N134" t="s">
        <v>387</v>
      </c>
      <c r="O134" t="s">
        <v>2679</v>
      </c>
      <c r="P134" t="s">
        <v>388</v>
      </c>
      <c r="Q134" t="s">
        <v>2695</v>
      </c>
      <c r="R134">
        <v>840</v>
      </c>
      <c r="S134">
        <v>1</v>
      </c>
      <c r="T134">
        <v>1</v>
      </c>
      <c r="U134">
        <v>0</v>
      </c>
      <c r="V134" t="s">
        <v>2489</v>
      </c>
      <c r="W134" t="s">
        <v>403</v>
      </c>
      <c r="X134">
        <v>1</v>
      </c>
      <c r="Y134">
        <v>0</v>
      </c>
      <c r="Z134">
        <v>0</v>
      </c>
      <c r="AB134" t="s">
        <v>692</v>
      </c>
      <c r="AC134" t="s">
        <v>92</v>
      </c>
      <c r="AD134">
        <v>1</v>
      </c>
      <c r="AE134" t="s">
        <v>2695</v>
      </c>
      <c r="AF134" t="s">
        <v>385</v>
      </c>
      <c r="AG134">
        <v>1</v>
      </c>
      <c r="AJ134" t="s">
        <v>693</v>
      </c>
      <c r="AK134" t="s">
        <v>693</v>
      </c>
      <c r="AL134" t="s">
        <v>92</v>
      </c>
      <c r="AM134" t="s">
        <v>2249</v>
      </c>
      <c r="AN134" t="s">
        <v>92</v>
      </c>
      <c r="AP134">
        <v>0</v>
      </c>
    </row>
    <row r="135" spans="1:42">
      <c r="A135" s="69">
        <f ca="1">Overview!$W$8</f>
        <v>44720</v>
      </c>
      <c r="B135" s="65" t="str">
        <f t="shared" si="10"/>
        <v>15:40:28</v>
      </c>
      <c r="C135" s="65" t="s">
        <v>381</v>
      </c>
      <c r="D135" s="66">
        <f t="shared" si="11"/>
        <v>50</v>
      </c>
      <c r="E135" s="107">
        <f t="shared" si="12"/>
        <v>31.55</v>
      </c>
      <c r="F135" s="109">
        <f t="shared" si="14"/>
        <v>1577.5</v>
      </c>
      <c r="G135" s="67" t="s">
        <v>13</v>
      </c>
      <c r="H135" s="67" t="str">
        <f t="shared" si="13"/>
        <v>00304412370TRLO1</v>
      </c>
      <c r="J135" t="s">
        <v>385</v>
      </c>
      <c r="K135" t="s">
        <v>386</v>
      </c>
      <c r="L135">
        <v>50</v>
      </c>
      <c r="M135">
        <v>31.55</v>
      </c>
      <c r="N135" t="s">
        <v>387</v>
      </c>
      <c r="O135" t="s">
        <v>2679</v>
      </c>
      <c r="P135" t="s">
        <v>388</v>
      </c>
      <c r="Q135" t="s">
        <v>2696</v>
      </c>
      <c r="R135">
        <v>840</v>
      </c>
      <c r="S135">
        <v>1</v>
      </c>
      <c r="T135">
        <v>1</v>
      </c>
      <c r="U135">
        <v>0</v>
      </c>
      <c r="V135" t="s">
        <v>2489</v>
      </c>
      <c r="W135" t="s">
        <v>403</v>
      </c>
      <c r="X135">
        <v>1</v>
      </c>
      <c r="Y135">
        <v>0</v>
      </c>
      <c r="Z135">
        <v>0</v>
      </c>
      <c r="AB135" t="s">
        <v>692</v>
      </c>
      <c r="AC135" t="s">
        <v>92</v>
      </c>
      <c r="AD135">
        <v>1</v>
      </c>
      <c r="AE135" t="s">
        <v>2696</v>
      </c>
      <c r="AF135" t="s">
        <v>385</v>
      </c>
      <c r="AG135">
        <v>1</v>
      </c>
      <c r="AJ135" t="s">
        <v>693</v>
      </c>
      <c r="AK135" t="s">
        <v>693</v>
      </c>
      <c r="AL135" t="s">
        <v>92</v>
      </c>
      <c r="AM135" t="s">
        <v>2249</v>
      </c>
      <c r="AN135" t="s">
        <v>92</v>
      </c>
      <c r="AP135">
        <v>0</v>
      </c>
    </row>
    <row r="136" spans="1:42">
      <c r="A136" s="69">
        <f ca="1">Overview!$W$8</f>
        <v>44720</v>
      </c>
      <c r="B136" s="65" t="str">
        <f t="shared" si="10"/>
        <v>15:40:28</v>
      </c>
      <c r="C136" s="65" t="s">
        <v>381</v>
      </c>
      <c r="D136" s="66">
        <f t="shared" si="11"/>
        <v>53</v>
      </c>
      <c r="E136" s="107">
        <f t="shared" si="12"/>
        <v>31.55</v>
      </c>
      <c r="F136" s="109">
        <f t="shared" si="14"/>
        <v>1672.15</v>
      </c>
      <c r="G136" s="67" t="s">
        <v>13</v>
      </c>
      <c r="H136" s="67" t="str">
        <f t="shared" si="13"/>
        <v>00304412371TRLO1</v>
      </c>
      <c r="J136" t="s">
        <v>385</v>
      </c>
      <c r="K136" t="s">
        <v>386</v>
      </c>
      <c r="L136">
        <v>53</v>
      </c>
      <c r="M136">
        <v>31.55</v>
      </c>
      <c r="N136" t="s">
        <v>387</v>
      </c>
      <c r="O136" t="s">
        <v>2679</v>
      </c>
      <c r="P136" t="s">
        <v>388</v>
      </c>
      <c r="Q136" t="s">
        <v>2697</v>
      </c>
      <c r="R136">
        <v>840</v>
      </c>
      <c r="S136">
        <v>1</v>
      </c>
      <c r="T136">
        <v>1</v>
      </c>
      <c r="U136">
        <v>0</v>
      </c>
      <c r="V136" t="s">
        <v>2489</v>
      </c>
      <c r="W136" t="s">
        <v>403</v>
      </c>
      <c r="X136">
        <v>1</v>
      </c>
      <c r="Y136">
        <v>0</v>
      </c>
      <c r="Z136">
        <v>0</v>
      </c>
      <c r="AB136" t="s">
        <v>692</v>
      </c>
      <c r="AC136" t="s">
        <v>92</v>
      </c>
      <c r="AD136">
        <v>1</v>
      </c>
      <c r="AE136" t="s">
        <v>2697</v>
      </c>
      <c r="AF136" t="s">
        <v>385</v>
      </c>
      <c r="AG136">
        <v>1</v>
      </c>
      <c r="AJ136" t="s">
        <v>693</v>
      </c>
      <c r="AK136" t="s">
        <v>693</v>
      </c>
      <c r="AL136" t="s">
        <v>92</v>
      </c>
      <c r="AM136" t="s">
        <v>2249</v>
      </c>
      <c r="AN136" t="s">
        <v>92</v>
      </c>
      <c r="AP136">
        <v>0</v>
      </c>
    </row>
    <row r="137" spans="1:42">
      <c r="A137" s="69">
        <f ca="1">Overview!$W$8</f>
        <v>44720</v>
      </c>
      <c r="B137" s="65" t="str">
        <f t="shared" si="10"/>
        <v>15:40:28</v>
      </c>
      <c r="C137" s="65" t="s">
        <v>381</v>
      </c>
      <c r="D137" s="66">
        <f t="shared" si="11"/>
        <v>50</v>
      </c>
      <c r="E137" s="107">
        <f t="shared" si="12"/>
        <v>31.55</v>
      </c>
      <c r="F137" s="109">
        <f t="shared" si="14"/>
        <v>1577.5</v>
      </c>
      <c r="G137" s="67" t="s">
        <v>13</v>
      </c>
      <c r="H137" s="67" t="str">
        <f t="shared" si="13"/>
        <v>00304412372TRLO1</v>
      </c>
      <c r="J137" t="s">
        <v>385</v>
      </c>
      <c r="K137" t="s">
        <v>386</v>
      </c>
      <c r="L137">
        <v>50</v>
      </c>
      <c r="M137">
        <v>31.55</v>
      </c>
      <c r="N137" t="s">
        <v>387</v>
      </c>
      <c r="O137" t="s">
        <v>2679</v>
      </c>
      <c r="P137" t="s">
        <v>388</v>
      </c>
      <c r="Q137" t="s">
        <v>2698</v>
      </c>
      <c r="R137">
        <v>840</v>
      </c>
      <c r="S137">
        <v>1</v>
      </c>
      <c r="T137">
        <v>1</v>
      </c>
      <c r="U137">
        <v>0</v>
      </c>
      <c r="V137" t="s">
        <v>2489</v>
      </c>
      <c r="W137" t="s">
        <v>403</v>
      </c>
      <c r="X137">
        <v>1</v>
      </c>
      <c r="Y137">
        <v>0</v>
      </c>
      <c r="Z137">
        <v>0</v>
      </c>
      <c r="AB137" t="s">
        <v>692</v>
      </c>
      <c r="AC137" t="s">
        <v>92</v>
      </c>
      <c r="AD137">
        <v>1</v>
      </c>
      <c r="AE137" t="s">
        <v>2698</v>
      </c>
      <c r="AF137" t="s">
        <v>385</v>
      </c>
      <c r="AG137">
        <v>1</v>
      </c>
      <c r="AJ137" t="s">
        <v>693</v>
      </c>
      <c r="AK137" t="s">
        <v>693</v>
      </c>
      <c r="AL137" t="s">
        <v>92</v>
      </c>
      <c r="AM137" t="s">
        <v>2249</v>
      </c>
      <c r="AN137" t="s">
        <v>92</v>
      </c>
      <c r="AP137">
        <v>0</v>
      </c>
    </row>
    <row r="138" spans="1:42">
      <c r="A138" s="69">
        <f ca="1">Overview!$W$8</f>
        <v>44720</v>
      </c>
      <c r="B138" s="65" t="str">
        <f t="shared" si="10"/>
        <v>15:43:11</v>
      </c>
      <c r="C138" s="65" t="s">
        <v>381</v>
      </c>
      <c r="D138" s="66">
        <f t="shared" si="11"/>
        <v>120</v>
      </c>
      <c r="E138" s="107">
        <f t="shared" si="12"/>
        <v>31.55</v>
      </c>
      <c r="F138" s="109">
        <f t="shared" si="14"/>
        <v>3786</v>
      </c>
      <c r="G138" s="67" t="s">
        <v>13</v>
      </c>
      <c r="H138" s="67" t="str">
        <f t="shared" si="13"/>
        <v>00304413472TRLO1</v>
      </c>
      <c r="J138" t="s">
        <v>385</v>
      </c>
      <c r="K138" t="s">
        <v>386</v>
      </c>
      <c r="L138">
        <v>120</v>
      </c>
      <c r="M138">
        <v>31.55</v>
      </c>
      <c r="N138" t="s">
        <v>387</v>
      </c>
      <c r="O138" t="s">
        <v>2699</v>
      </c>
      <c r="P138" t="s">
        <v>388</v>
      </c>
      <c r="Q138" t="s">
        <v>2700</v>
      </c>
      <c r="R138">
        <v>840</v>
      </c>
      <c r="S138">
        <v>1</v>
      </c>
      <c r="T138">
        <v>1</v>
      </c>
      <c r="U138">
        <v>0</v>
      </c>
      <c r="V138" t="s">
        <v>2489</v>
      </c>
      <c r="W138" t="s">
        <v>403</v>
      </c>
      <c r="X138">
        <v>1</v>
      </c>
      <c r="Y138">
        <v>0</v>
      </c>
      <c r="Z138">
        <v>0</v>
      </c>
      <c r="AB138" t="s">
        <v>692</v>
      </c>
      <c r="AC138" t="s">
        <v>92</v>
      </c>
      <c r="AD138">
        <v>1</v>
      </c>
      <c r="AE138" t="s">
        <v>2700</v>
      </c>
      <c r="AF138" t="s">
        <v>385</v>
      </c>
      <c r="AG138">
        <v>1</v>
      </c>
      <c r="AJ138" t="s">
        <v>693</v>
      </c>
      <c r="AK138" t="s">
        <v>693</v>
      </c>
      <c r="AL138" t="s">
        <v>92</v>
      </c>
      <c r="AM138" t="s">
        <v>2249</v>
      </c>
      <c r="AN138" t="s">
        <v>92</v>
      </c>
      <c r="AP138">
        <v>0</v>
      </c>
    </row>
    <row r="139" spans="1:42">
      <c r="A139" s="69">
        <f ca="1">Overview!$W$8</f>
        <v>44720</v>
      </c>
      <c r="B139" s="65" t="str">
        <f t="shared" si="10"/>
        <v>15:46:05</v>
      </c>
      <c r="C139" s="65" t="s">
        <v>381</v>
      </c>
      <c r="D139" s="66">
        <f t="shared" si="11"/>
        <v>96</v>
      </c>
      <c r="E139" s="107">
        <f t="shared" si="12"/>
        <v>31.55</v>
      </c>
      <c r="F139" s="109">
        <f t="shared" si="14"/>
        <v>3028.8</v>
      </c>
      <c r="G139" s="67" t="s">
        <v>13</v>
      </c>
      <c r="H139" s="67" t="str">
        <f t="shared" si="13"/>
        <v>00304414741TRLO1</v>
      </c>
      <c r="J139" t="s">
        <v>385</v>
      </c>
      <c r="K139" t="s">
        <v>386</v>
      </c>
      <c r="L139">
        <v>96</v>
      </c>
      <c r="M139">
        <v>31.55</v>
      </c>
      <c r="N139" t="s">
        <v>387</v>
      </c>
      <c r="O139" t="s">
        <v>2701</v>
      </c>
      <c r="P139" t="s">
        <v>388</v>
      </c>
      <c r="Q139" t="s">
        <v>2702</v>
      </c>
      <c r="R139">
        <v>840</v>
      </c>
      <c r="S139">
        <v>1</v>
      </c>
      <c r="T139">
        <v>1</v>
      </c>
      <c r="U139">
        <v>0</v>
      </c>
      <c r="V139" t="s">
        <v>2489</v>
      </c>
      <c r="W139" t="s">
        <v>403</v>
      </c>
      <c r="X139">
        <v>1</v>
      </c>
      <c r="Y139">
        <v>0</v>
      </c>
      <c r="Z139">
        <v>0</v>
      </c>
      <c r="AB139" t="s">
        <v>692</v>
      </c>
      <c r="AC139" t="s">
        <v>92</v>
      </c>
      <c r="AD139">
        <v>1</v>
      </c>
      <c r="AE139" t="s">
        <v>2702</v>
      </c>
      <c r="AF139" t="s">
        <v>385</v>
      </c>
      <c r="AG139">
        <v>1</v>
      </c>
      <c r="AJ139" t="s">
        <v>693</v>
      </c>
      <c r="AK139" t="s">
        <v>693</v>
      </c>
      <c r="AL139" t="s">
        <v>92</v>
      </c>
      <c r="AM139" t="s">
        <v>2249</v>
      </c>
      <c r="AN139" t="s">
        <v>92</v>
      </c>
      <c r="AP139">
        <v>0</v>
      </c>
    </row>
    <row r="140" spans="1:42">
      <c r="A140" s="69">
        <f ca="1">Overview!$W$8</f>
        <v>44720</v>
      </c>
      <c r="B140" s="65" t="str">
        <f t="shared" si="10"/>
        <v>15:48:20</v>
      </c>
      <c r="C140" s="65" t="s">
        <v>381</v>
      </c>
      <c r="D140" s="66">
        <f t="shared" si="11"/>
        <v>63</v>
      </c>
      <c r="E140" s="107">
        <f t="shared" si="12"/>
        <v>31.55</v>
      </c>
      <c r="F140" s="109">
        <f t="shared" si="14"/>
        <v>1987.65</v>
      </c>
      <c r="G140" s="67" t="s">
        <v>13</v>
      </c>
      <c r="H140" s="67" t="str">
        <f t="shared" si="13"/>
        <v>00304415722TRLO1</v>
      </c>
      <c r="J140" t="s">
        <v>385</v>
      </c>
      <c r="K140" t="s">
        <v>386</v>
      </c>
      <c r="L140">
        <v>63</v>
      </c>
      <c r="M140">
        <v>31.55</v>
      </c>
      <c r="N140" t="s">
        <v>387</v>
      </c>
      <c r="O140" t="s">
        <v>2703</v>
      </c>
      <c r="P140" t="s">
        <v>388</v>
      </c>
      <c r="Q140" t="s">
        <v>2704</v>
      </c>
      <c r="R140">
        <v>840</v>
      </c>
      <c r="S140">
        <v>1</v>
      </c>
      <c r="T140">
        <v>1</v>
      </c>
      <c r="U140">
        <v>0</v>
      </c>
      <c r="V140" t="s">
        <v>2489</v>
      </c>
      <c r="W140" t="s">
        <v>403</v>
      </c>
      <c r="X140">
        <v>1</v>
      </c>
      <c r="Y140">
        <v>0</v>
      </c>
      <c r="Z140">
        <v>0</v>
      </c>
      <c r="AB140" t="s">
        <v>692</v>
      </c>
      <c r="AC140" t="s">
        <v>92</v>
      </c>
      <c r="AD140">
        <v>1</v>
      </c>
      <c r="AE140" t="s">
        <v>2704</v>
      </c>
      <c r="AF140" t="s">
        <v>385</v>
      </c>
      <c r="AG140">
        <v>1</v>
      </c>
      <c r="AJ140" t="s">
        <v>693</v>
      </c>
      <c r="AK140" t="s">
        <v>693</v>
      </c>
      <c r="AL140" t="s">
        <v>92</v>
      </c>
      <c r="AM140" t="s">
        <v>2249</v>
      </c>
      <c r="AN140" t="s">
        <v>92</v>
      </c>
      <c r="AP140">
        <v>0</v>
      </c>
    </row>
    <row r="141" spans="1:42">
      <c r="A141" s="69">
        <f ca="1">Overview!$W$8</f>
        <v>44720</v>
      </c>
      <c r="B141" s="65" t="str">
        <f t="shared" si="10"/>
        <v>15:49:54</v>
      </c>
      <c r="C141" s="65" t="s">
        <v>381</v>
      </c>
      <c r="D141" s="66">
        <f t="shared" si="11"/>
        <v>58</v>
      </c>
      <c r="E141" s="107">
        <f t="shared" si="12"/>
        <v>31.55</v>
      </c>
      <c r="F141" s="109">
        <f t="shared" si="14"/>
        <v>1829.9</v>
      </c>
      <c r="G141" s="67" t="s">
        <v>13</v>
      </c>
      <c r="H141" s="67" t="str">
        <f t="shared" si="13"/>
        <v>00304416707TRLO1</v>
      </c>
      <c r="J141" t="s">
        <v>385</v>
      </c>
      <c r="K141" t="s">
        <v>386</v>
      </c>
      <c r="L141">
        <v>58</v>
      </c>
      <c r="M141">
        <v>31.55</v>
      </c>
      <c r="N141" t="s">
        <v>387</v>
      </c>
      <c r="O141" t="s">
        <v>2705</v>
      </c>
      <c r="P141" t="s">
        <v>388</v>
      </c>
      <c r="Q141" t="s">
        <v>2706</v>
      </c>
      <c r="R141">
        <v>840</v>
      </c>
      <c r="S141">
        <v>1</v>
      </c>
      <c r="T141">
        <v>1</v>
      </c>
      <c r="U141">
        <v>0</v>
      </c>
      <c r="V141" t="s">
        <v>2489</v>
      </c>
      <c r="W141" t="s">
        <v>403</v>
      </c>
      <c r="X141">
        <v>1</v>
      </c>
      <c r="Y141">
        <v>0</v>
      </c>
      <c r="Z141">
        <v>0</v>
      </c>
      <c r="AB141" t="s">
        <v>692</v>
      </c>
      <c r="AC141" t="s">
        <v>92</v>
      </c>
      <c r="AD141">
        <v>1</v>
      </c>
      <c r="AE141" t="s">
        <v>2706</v>
      </c>
      <c r="AF141" t="s">
        <v>385</v>
      </c>
      <c r="AG141">
        <v>1</v>
      </c>
      <c r="AJ141" t="s">
        <v>693</v>
      </c>
      <c r="AK141" t="s">
        <v>693</v>
      </c>
      <c r="AL141" t="s">
        <v>92</v>
      </c>
      <c r="AM141" t="s">
        <v>2249</v>
      </c>
      <c r="AN141" t="s">
        <v>92</v>
      </c>
      <c r="AP141">
        <v>0</v>
      </c>
    </row>
    <row r="142" spans="1:42">
      <c r="A142" s="69">
        <f ca="1">Overview!$W$8</f>
        <v>44720</v>
      </c>
      <c r="B142" s="65" t="str">
        <f t="shared" si="10"/>
        <v>15:49:54</v>
      </c>
      <c r="C142" s="65" t="s">
        <v>381</v>
      </c>
      <c r="D142" s="66">
        <f t="shared" si="11"/>
        <v>13</v>
      </c>
      <c r="E142" s="107">
        <f t="shared" si="12"/>
        <v>31.55</v>
      </c>
      <c r="F142" s="109">
        <f t="shared" si="14"/>
        <v>410.15000000000003</v>
      </c>
      <c r="G142" s="67" t="s">
        <v>13</v>
      </c>
      <c r="H142" s="67" t="str">
        <f t="shared" si="13"/>
        <v>00304416708TRLO1</v>
      </c>
      <c r="J142" t="s">
        <v>385</v>
      </c>
      <c r="K142" t="s">
        <v>386</v>
      </c>
      <c r="L142">
        <v>13</v>
      </c>
      <c r="M142">
        <v>31.55</v>
      </c>
      <c r="N142" t="s">
        <v>387</v>
      </c>
      <c r="O142" t="s">
        <v>2707</v>
      </c>
      <c r="P142" t="s">
        <v>388</v>
      </c>
      <c r="Q142" t="s">
        <v>2708</v>
      </c>
      <c r="R142">
        <v>840</v>
      </c>
      <c r="S142">
        <v>1</v>
      </c>
      <c r="T142">
        <v>1</v>
      </c>
      <c r="U142">
        <v>0</v>
      </c>
      <c r="V142" t="s">
        <v>2489</v>
      </c>
      <c r="W142" t="s">
        <v>403</v>
      </c>
      <c r="X142">
        <v>1</v>
      </c>
      <c r="Y142">
        <v>0</v>
      </c>
      <c r="Z142">
        <v>0</v>
      </c>
      <c r="AB142" t="s">
        <v>692</v>
      </c>
      <c r="AC142" t="s">
        <v>92</v>
      </c>
      <c r="AD142">
        <v>1</v>
      </c>
      <c r="AE142" t="s">
        <v>2708</v>
      </c>
      <c r="AF142" t="s">
        <v>385</v>
      </c>
      <c r="AG142">
        <v>1</v>
      </c>
      <c r="AJ142" t="s">
        <v>693</v>
      </c>
      <c r="AK142" t="s">
        <v>693</v>
      </c>
      <c r="AL142" t="s">
        <v>92</v>
      </c>
      <c r="AM142" t="s">
        <v>2249</v>
      </c>
      <c r="AN142" t="s">
        <v>92</v>
      </c>
      <c r="AP142">
        <v>0</v>
      </c>
    </row>
    <row r="143" spans="1:42">
      <c r="A143" s="69">
        <f ca="1">Overview!$W$8</f>
        <v>44720</v>
      </c>
      <c r="B143" s="65" t="str">
        <f t="shared" si="10"/>
        <v>15:52:21</v>
      </c>
      <c r="C143" s="65" t="s">
        <v>381</v>
      </c>
      <c r="D143" s="66">
        <f t="shared" si="11"/>
        <v>52</v>
      </c>
      <c r="E143" s="107">
        <f t="shared" si="12"/>
        <v>31.55</v>
      </c>
      <c r="F143" s="109">
        <f t="shared" si="14"/>
        <v>1640.6000000000001</v>
      </c>
      <c r="G143" s="67" t="s">
        <v>13</v>
      </c>
      <c r="H143" s="67" t="str">
        <f t="shared" si="13"/>
        <v>00304417873TRLO1</v>
      </c>
      <c r="J143" t="s">
        <v>385</v>
      </c>
      <c r="K143" t="s">
        <v>386</v>
      </c>
      <c r="L143">
        <v>52</v>
      </c>
      <c r="M143">
        <v>31.55</v>
      </c>
      <c r="N143" t="s">
        <v>387</v>
      </c>
      <c r="O143" t="s">
        <v>2709</v>
      </c>
      <c r="P143" t="s">
        <v>388</v>
      </c>
      <c r="Q143" t="s">
        <v>2710</v>
      </c>
      <c r="R143">
        <v>840</v>
      </c>
      <c r="S143">
        <v>1</v>
      </c>
      <c r="T143">
        <v>1</v>
      </c>
      <c r="U143">
        <v>0</v>
      </c>
      <c r="V143" t="s">
        <v>2489</v>
      </c>
      <c r="W143" t="s">
        <v>403</v>
      </c>
      <c r="X143">
        <v>1</v>
      </c>
      <c r="Y143">
        <v>0</v>
      </c>
      <c r="Z143">
        <v>0</v>
      </c>
      <c r="AB143" t="s">
        <v>692</v>
      </c>
      <c r="AC143" t="s">
        <v>92</v>
      </c>
      <c r="AD143">
        <v>1</v>
      </c>
      <c r="AE143" t="s">
        <v>2710</v>
      </c>
      <c r="AF143" t="s">
        <v>385</v>
      </c>
      <c r="AG143">
        <v>1</v>
      </c>
      <c r="AJ143" t="s">
        <v>693</v>
      </c>
      <c r="AK143" t="s">
        <v>693</v>
      </c>
      <c r="AL143" t="s">
        <v>92</v>
      </c>
      <c r="AM143" t="s">
        <v>2249</v>
      </c>
      <c r="AN143" t="s">
        <v>92</v>
      </c>
      <c r="AP143">
        <v>0</v>
      </c>
    </row>
    <row r="144" spans="1:42">
      <c r="A144" s="69">
        <f ca="1">Overview!$W$8</f>
        <v>44720</v>
      </c>
      <c r="B144" s="65" t="str">
        <f t="shared" si="10"/>
        <v>15:54:40</v>
      </c>
      <c r="C144" s="65" t="s">
        <v>381</v>
      </c>
      <c r="D144" s="66">
        <f t="shared" si="11"/>
        <v>52</v>
      </c>
      <c r="E144" s="107">
        <f t="shared" si="12"/>
        <v>31.55</v>
      </c>
      <c r="F144" s="109">
        <f t="shared" si="14"/>
        <v>1640.6000000000001</v>
      </c>
      <c r="G144" s="67" t="s">
        <v>13</v>
      </c>
      <c r="H144" s="67" t="str">
        <f t="shared" si="13"/>
        <v>00304418776TRLO1</v>
      </c>
      <c r="J144" t="s">
        <v>385</v>
      </c>
      <c r="K144" t="s">
        <v>386</v>
      </c>
      <c r="L144">
        <v>52</v>
      </c>
      <c r="M144">
        <v>31.55</v>
      </c>
      <c r="N144" t="s">
        <v>387</v>
      </c>
      <c r="O144" t="s">
        <v>2711</v>
      </c>
      <c r="P144" t="s">
        <v>388</v>
      </c>
      <c r="Q144" t="s">
        <v>2712</v>
      </c>
      <c r="R144">
        <v>840</v>
      </c>
      <c r="S144">
        <v>1</v>
      </c>
      <c r="T144">
        <v>1</v>
      </c>
      <c r="U144">
        <v>0</v>
      </c>
      <c r="V144" t="s">
        <v>2489</v>
      </c>
      <c r="W144" t="s">
        <v>403</v>
      </c>
      <c r="X144">
        <v>1</v>
      </c>
      <c r="Y144">
        <v>0</v>
      </c>
      <c r="Z144">
        <v>0</v>
      </c>
      <c r="AB144" t="s">
        <v>692</v>
      </c>
      <c r="AC144" t="s">
        <v>92</v>
      </c>
      <c r="AD144">
        <v>1</v>
      </c>
      <c r="AE144" t="s">
        <v>2712</v>
      </c>
      <c r="AF144" t="s">
        <v>385</v>
      </c>
      <c r="AG144">
        <v>1</v>
      </c>
      <c r="AJ144" t="s">
        <v>693</v>
      </c>
      <c r="AK144" t="s">
        <v>693</v>
      </c>
      <c r="AL144" t="s">
        <v>92</v>
      </c>
      <c r="AM144" t="s">
        <v>2249</v>
      </c>
      <c r="AN144" t="s">
        <v>92</v>
      </c>
      <c r="AP144">
        <v>0</v>
      </c>
    </row>
    <row r="145" spans="1:42">
      <c r="A145" s="69">
        <f ca="1">Overview!$W$8</f>
        <v>44720</v>
      </c>
      <c r="B145" s="65" t="str">
        <f t="shared" si="10"/>
        <v>15:56:20</v>
      </c>
      <c r="C145" s="65" t="s">
        <v>381</v>
      </c>
      <c r="D145" s="66">
        <f t="shared" si="11"/>
        <v>52</v>
      </c>
      <c r="E145" s="107">
        <f t="shared" si="12"/>
        <v>31.55</v>
      </c>
      <c r="F145" s="109">
        <f t="shared" si="14"/>
        <v>1640.6000000000001</v>
      </c>
      <c r="G145" s="67" t="s">
        <v>13</v>
      </c>
      <c r="H145" s="67" t="str">
        <f t="shared" si="13"/>
        <v>00304419387TRLO1</v>
      </c>
      <c r="J145" t="s">
        <v>385</v>
      </c>
      <c r="K145" t="s">
        <v>386</v>
      </c>
      <c r="L145">
        <v>52</v>
      </c>
      <c r="M145">
        <v>31.55</v>
      </c>
      <c r="N145" t="s">
        <v>387</v>
      </c>
      <c r="O145" t="s">
        <v>2713</v>
      </c>
      <c r="P145" t="s">
        <v>388</v>
      </c>
      <c r="Q145" t="s">
        <v>2714</v>
      </c>
      <c r="R145">
        <v>840</v>
      </c>
      <c r="S145">
        <v>1</v>
      </c>
      <c r="T145">
        <v>1</v>
      </c>
      <c r="U145">
        <v>0</v>
      </c>
      <c r="V145" t="s">
        <v>2489</v>
      </c>
      <c r="W145" t="s">
        <v>403</v>
      </c>
      <c r="X145">
        <v>1</v>
      </c>
      <c r="Y145">
        <v>0</v>
      </c>
      <c r="Z145">
        <v>0</v>
      </c>
      <c r="AB145" t="s">
        <v>692</v>
      </c>
      <c r="AC145" t="s">
        <v>92</v>
      </c>
      <c r="AD145">
        <v>1</v>
      </c>
      <c r="AE145" t="s">
        <v>2714</v>
      </c>
      <c r="AF145" t="s">
        <v>385</v>
      </c>
      <c r="AG145">
        <v>1</v>
      </c>
      <c r="AJ145" t="s">
        <v>693</v>
      </c>
      <c r="AK145" t="s">
        <v>693</v>
      </c>
      <c r="AL145" t="s">
        <v>92</v>
      </c>
      <c r="AM145" t="s">
        <v>2249</v>
      </c>
      <c r="AN145" t="s">
        <v>92</v>
      </c>
      <c r="AP145">
        <v>0</v>
      </c>
    </row>
    <row r="146" spans="1:42">
      <c r="A146" s="69">
        <f ca="1">Overview!$W$8</f>
        <v>44720</v>
      </c>
      <c r="B146" s="65" t="str">
        <f t="shared" si="10"/>
        <v>15:58:33</v>
      </c>
      <c r="C146" s="65" t="s">
        <v>381</v>
      </c>
      <c r="D146" s="66">
        <f t="shared" si="11"/>
        <v>20</v>
      </c>
      <c r="E146" s="107">
        <f t="shared" si="12"/>
        <v>31.55</v>
      </c>
      <c r="F146" s="109">
        <f t="shared" si="14"/>
        <v>631</v>
      </c>
      <c r="G146" s="67" t="s">
        <v>13</v>
      </c>
      <c r="H146" s="67" t="str">
        <f t="shared" si="13"/>
        <v>00304420298TRLO1</v>
      </c>
      <c r="J146" t="s">
        <v>385</v>
      </c>
      <c r="K146" t="s">
        <v>386</v>
      </c>
      <c r="L146">
        <v>20</v>
      </c>
      <c r="M146">
        <v>31.55</v>
      </c>
      <c r="N146" t="s">
        <v>387</v>
      </c>
      <c r="O146" t="s">
        <v>2715</v>
      </c>
      <c r="P146" t="s">
        <v>388</v>
      </c>
      <c r="Q146" t="s">
        <v>2716</v>
      </c>
      <c r="R146">
        <v>840</v>
      </c>
      <c r="S146">
        <v>1</v>
      </c>
      <c r="T146">
        <v>1</v>
      </c>
      <c r="U146">
        <v>0</v>
      </c>
      <c r="V146" t="s">
        <v>2489</v>
      </c>
      <c r="W146" t="s">
        <v>403</v>
      </c>
      <c r="X146">
        <v>1</v>
      </c>
      <c r="Y146">
        <v>0</v>
      </c>
      <c r="Z146">
        <v>0</v>
      </c>
      <c r="AB146" t="s">
        <v>692</v>
      </c>
      <c r="AC146" t="s">
        <v>92</v>
      </c>
      <c r="AD146">
        <v>1</v>
      </c>
      <c r="AE146" t="s">
        <v>2716</v>
      </c>
      <c r="AF146" t="s">
        <v>385</v>
      </c>
      <c r="AG146">
        <v>1</v>
      </c>
      <c r="AJ146" t="s">
        <v>693</v>
      </c>
      <c r="AK146" t="s">
        <v>693</v>
      </c>
      <c r="AL146" t="s">
        <v>92</v>
      </c>
      <c r="AM146" t="s">
        <v>2249</v>
      </c>
      <c r="AN146" t="s">
        <v>92</v>
      </c>
      <c r="AP146">
        <v>0</v>
      </c>
    </row>
    <row r="147" spans="1:42">
      <c r="A147" s="69">
        <f ca="1">Overview!$W$8</f>
        <v>44720</v>
      </c>
      <c r="B147" s="65" t="str">
        <f t="shared" si="10"/>
        <v>15:58:33</v>
      </c>
      <c r="C147" s="65" t="s">
        <v>381</v>
      </c>
      <c r="D147" s="66">
        <f t="shared" si="11"/>
        <v>32</v>
      </c>
      <c r="E147" s="107">
        <f t="shared" si="12"/>
        <v>31.55</v>
      </c>
      <c r="F147" s="109">
        <f t="shared" si="14"/>
        <v>1009.6</v>
      </c>
      <c r="G147" s="67" t="s">
        <v>13</v>
      </c>
      <c r="H147" s="67" t="str">
        <f t="shared" si="13"/>
        <v>00304420299TRLO1</v>
      </c>
      <c r="J147" t="s">
        <v>385</v>
      </c>
      <c r="K147" t="s">
        <v>386</v>
      </c>
      <c r="L147">
        <v>32</v>
      </c>
      <c r="M147">
        <v>31.55</v>
      </c>
      <c r="N147" t="s">
        <v>387</v>
      </c>
      <c r="O147" t="s">
        <v>2717</v>
      </c>
      <c r="P147" t="s">
        <v>388</v>
      </c>
      <c r="Q147" t="s">
        <v>2718</v>
      </c>
      <c r="R147">
        <v>840</v>
      </c>
      <c r="S147">
        <v>1</v>
      </c>
      <c r="T147">
        <v>1</v>
      </c>
      <c r="U147">
        <v>0</v>
      </c>
      <c r="V147" t="s">
        <v>2489</v>
      </c>
      <c r="W147" t="s">
        <v>403</v>
      </c>
      <c r="X147">
        <v>1</v>
      </c>
      <c r="Y147">
        <v>0</v>
      </c>
      <c r="Z147">
        <v>0</v>
      </c>
      <c r="AB147" t="s">
        <v>692</v>
      </c>
      <c r="AC147" t="s">
        <v>92</v>
      </c>
      <c r="AD147">
        <v>1</v>
      </c>
      <c r="AE147" t="s">
        <v>2718</v>
      </c>
      <c r="AF147" t="s">
        <v>385</v>
      </c>
      <c r="AG147">
        <v>1</v>
      </c>
      <c r="AJ147" t="s">
        <v>693</v>
      </c>
      <c r="AK147" t="s">
        <v>693</v>
      </c>
      <c r="AL147" t="s">
        <v>92</v>
      </c>
      <c r="AM147" t="s">
        <v>2249</v>
      </c>
      <c r="AN147" t="s">
        <v>92</v>
      </c>
      <c r="AP147">
        <v>0</v>
      </c>
    </row>
    <row r="148" spans="1:42">
      <c r="A148" s="69">
        <f ca="1">Overview!$W$8</f>
        <v>44720</v>
      </c>
      <c r="B148" s="65" t="str">
        <f t="shared" si="10"/>
        <v>16:00:32</v>
      </c>
      <c r="C148" s="65" t="s">
        <v>381</v>
      </c>
      <c r="D148" s="66">
        <f t="shared" si="11"/>
        <v>62</v>
      </c>
      <c r="E148" s="107">
        <f t="shared" si="12"/>
        <v>31.55</v>
      </c>
      <c r="F148" s="109">
        <f t="shared" si="14"/>
        <v>1956.1000000000001</v>
      </c>
      <c r="G148" s="67" t="s">
        <v>13</v>
      </c>
      <c r="H148" s="67" t="str">
        <f t="shared" si="13"/>
        <v>00304421354TRLO1</v>
      </c>
      <c r="J148" t="s">
        <v>385</v>
      </c>
      <c r="K148" t="s">
        <v>386</v>
      </c>
      <c r="L148">
        <v>62</v>
      </c>
      <c r="M148">
        <v>31.55</v>
      </c>
      <c r="N148" t="s">
        <v>387</v>
      </c>
      <c r="O148" t="s">
        <v>2719</v>
      </c>
      <c r="P148" t="s">
        <v>388</v>
      </c>
      <c r="Q148" t="s">
        <v>2720</v>
      </c>
      <c r="R148">
        <v>840</v>
      </c>
      <c r="S148">
        <v>1</v>
      </c>
      <c r="T148">
        <v>1</v>
      </c>
      <c r="U148">
        <v>0</v>
      </c>
      <c r="V148" t="s">
        <v>2489</v>
      </c>
      <c r="W148" t="s">
        <v>403</v>
      </c>
      <c r="X148">
        <v>1</v>
      </c>
      <c r="Y148">
        <v>0</v>
      </c>
      <c r="Z148">
        <v>0</v>
      </c>
      <c r="AB148" t="s">
        <v>692</v>
      </c>
      <c r="AC148" t="s">
        <v>92</v>
      </c>
      <c r="AD148">
        <v>1</v>
      </c>
      <c r="AE148" t="s">
        <v>2720</v>
      </c>
      <c r="AF148" t="s">
        <v>385</v>
      </c>
      <c r="AG148">
        <v>1</v>
      </c>
      <c r="AJ148" t="s">
        <v>693</v>
      </c>
      <c r="AK148" t="s">
        <v>693</v>
      </c>
      <c r="AL148" t="s">
        <v>92</v>
      </c>
      <c r="AM148" t="s">
        <v>2249</v>
      </c>
      <c r="AN148" t="s">
        <v>92</v>
      </c>
      <c r="AP148">
        <v>0</v>
      </c>
    </row>
    <row r="149" spans="1:42">
      <c r="A149" s="69">
        <f ca="1">Overview!$W$8</f>
        <v>44720</v>
      </c>
      <c r="B149" s="65" t="str">
        <f t="shared" si="10"/>
        <v>16:02:35</v>
      </c>
      <c r="C149" s="65" t="s">
        <v>381</v>
      </c>
      <c r="D149" s="66">
        <f t="shared" si="11"/>
        <v>62</v>
      </c>
      <c r="E149" s="107">
        <f t="shared" si="12"/>
        <v>31.55</v>
      </c>
      <c r="F149" s="109">
        <f t="shared" si="14"/>
        <v>1956.1000000000001</v>
      </c>
      <c r="G149" s="67" t="s">
        <v>13</v>
      </c>
      <c r="H149" s="67" t="str">
        <f t="shared" si="13"/>
        <v>00304422351TRLO1</v>
      </c>
      <c r="J149" t="s">
        <v>385</v>
      </c>
      <c r="K149" t="s">
        <v>386</v>
      </c>
      <c r="L149">
        <v>62</v>
      </c>
      <c r="M149">
        <v>31.55</v>
      </c>
      <c r="N149" t="s">
        <v>387</v>
      </c>
      <c r="O149" t="s">
        <v>2721</v>
      </c>
      <c r="P149" t="s">
        <v>388</v>
      </c>
      <c r="Q149" t="s">
        <v>2722</v>
      </c>
      <c r="R149">
        <v>840</v>
      </c>
      <c r="S149">
        <v>1</v>
      </c>
      <c r="T149">
        <v>1</v>
      </c>
      <c r="U149">
        <v>0</v>
      </c>
      <c r="V149" t="s">
        <v>2489</v>
      </c>
      <c r="W149" t="s">
        <v>403</v>
      </c>
      <c r="X149">
        <v>1</v>
      </c>
      <c r="Y149">
        <v>0</v>
      </c>
      <c r="Z149">
        <v>0</v>
      </c>
      <c r="AB149" t="s">
        <v>692</v>
      </c>
      <c r="AC149" t="s">
        <v>92</v>
      </c>
      <c r="AD149">
        <v>1</v>
      </c>
      <c r="AE149" t="s">
        <v>2722</v>
      </c>
      <c r="AF149" t="s">
        <v>385</v>
      </c>
      <c r="AG149">
        <v>1</v>
      </c>
      <c r="AJ149" t="s">
        <v>693</v>
      </c>
      <c r="AK149" t="s">
        <v>693</v>
      </c>
      <c r="AL149" t="s">
        <v>92</v>
      </c>
      <c r="AM149" t="s">
        <v>2249</v>
      </c>
      <c r="AN149" t="s">
        <v>92</v>
      </c>
      <c r="AP149">
        <v>0</v>
      </c>
    </row>
    <row r="150" spans="1:42">
      <c r="A150" s="69">
        <f ca="1">Overview!$W$8</f>
        <v>44720</v>
      </c>
      <c r="B150" s="65" t="str">
        <f t="shared" si="10"/>
        <v>16:04:46</v>
      </c>
      <c r="C150" s="65" t="s">
        <v>381</v>
      </c>
      <c r="D150" s="66">
        <f t="shared" si="11"/>
        <v>51</v>
      </c>
      <c r="E150" s="107">
        <f t="shared" si="12"/>
        <v>31.55</v>
      </c>
      <c r="F150" s="109">
        <f t="shared" si="14"/>
        <v>1609.05</v>
      </c>
      <c r="G150" s="67" t="s">
        <v>13</v>
      </c>
      <c r="H150" s="67" t="str">
        <f t="shared" si="13"/>
        <v>00304423165TRLO1</v>
      </c>
      <c r="J150" t="s">
        <v>385</v>
      </c>
      <c r="K150" t="s">
        <v>386</v>
      </c>
      <c r="L150">
        <v>51</v>
      </c>
      <c r="M150">
        <v>31.55</v>
      </c>
      <c r="N150" t="s">
        <v>387</v>
      </c>
      <c r="O150" t="s">
        <v>2723</v>
      </c>
      <c r="P150" t="s">
        <v>388</v>
      </c>
      <c r="Q150" t="s">
        <v>2724</v>
      </c>
      <c r="R150">
        <v>840</v>
      </c>
      <c r="S150">
        <v>1</v>
      </c>
      <c r="T150">
        <v>1</v>
      </c>
      <c r="U150">
        <v>0</v>
      </c>
      <c r="V150" t="s">
        <v>2489</v>
      </c>
      <c r="W150" t="s">
        <v>403</v>
      </c>
      <c r="X150">
        <v>1</v>
      </c>
      <c r="Y150">
        <v>0</v>
      </c>
      <c r="Z150">
        <v>0</v>
      </c>
      <c r="AB150" t="s">
        <v>692</v>
      </c>
      <c r="AC150" t="s">
        <v>92</v>
      </c>
      <c r="AD150">
        <v>1</v>
      </c>
      <c r="AE150" t="s">
        <v>2724</v>
      </c>
      <c r="AF150" t="s">
        <v>385</v>
      </c>
      <c r="AG150">
        <v>1</v>
      </c>
      <c r="AJ150" t="s">
        <v>693</v>
      </c>
      <c r="AK150" t="s">
        <v>693</v>
      </c>
      <c r="AL150" t="s">
        <v>92</v>
      </c>
      <c r="AM150" t="s">
        <v>2249</v>
      </c>
      <c r="AN150" t="s">
        <v>92</v>
      </c>
      <c r="AP150">
        <v>0</v>
      </c>
    </row>
    <row r="151" spans="1:42">
      <c r="A151" s="69">
        <f ca="1">Overview!$W$8</f>
        <v>44720</v>
      </c>
      <c r="B151" s="65" t="str">
        <f t="shared" si="10"/>
        <v>16:04:46</v>
      </c>
      <c r="C151" s="65" t="s">
        <v>381</v>
      </c>
      <c r="D151" s="66">
        <f t="shared" si="11"/>
        <v>51</v>
      </c>
      <c r="E151" s="107">
        <f t="shared" si="12"/>
        <v>31.55</v>
      </c>
      <c r="F151" s="109">
        <f t="shared" si="14"/>
        <v>1609.05</v>
      </c>
      <c r="G151" s="67" t="s">
        <v>13</v>
      </c>
      <c r="H151" s="67" t="str">
        <f t="shared" si="13"/>
        <v>00304423166TRLO1</v>
      </c>
      <c r="J151" t="s">
        <v>385</v>
      </c>
      <c r="K151" t="s">
        <v>386</v>
      </c>
      <c r="L151">
        <v>51</v>
      </c>
      <c r="M151">
        <v>31.55</v>
      </c>
      <c r="N151" t="s">
        <v>387</v>
      </c>
      <c r="O151" t="s">
        <v>2723</v>
      </c>
      <c r="P151" t="s">
        <v>388</v>
      </c>
      <c r="Q151" t="s">
        <v>2725</v>
      </c>
      <c r="R151">
        <v>840</v>
      </c>
      <c r="S151">
        <v>1</v>
      </c>
      <c r="T151">
        <v>1</v>
      </c>
      <c r="U151">
        <v>0</v>
      </c>
      <c r="V151" t="s">
        <v>2489</v>
      </c>
      <c r="W151" t="s">
        <v>403</v>
      </c>
      <c r="X151">
        <v>1</v>
      </c>
      <c r="Y151">
        <v>0</v>
      </c>
      <c r="Z151">
        <v>0</v>
      </c>
      <c r="AB151" t="s">
        <v>692</v>
      </c>
      <c r="AC151" t="s">
        <v>92</v>
      </c>
      <c r="AD151">
        <v>1</v>
      </c>
      <c r="AE151" t="s">
        <v>2725</v>
      </c>
      <c r="AF151" t="s">
        <v>385</v>
      </c>
      <c r="AG151">
        <v>1</v>
      </c>
      <c r="AJ151" t="s">
        <v>693</v>
      </c>
      <c r="AK151" t="s">
        <v>693</v>
      </c>
      <c r="AL151" t="s">
        <v>92</v>
      </c>
      <c r="AM151" t="s">
        <v>2249</v>
      </c>
      <c r="AN151" t="s">
        <v>92</v>
      </c>
      <c r="AP151">
        <v>0</v>
      </c>
    </row>
    <row r="152" spans="1:42">
      <c r="A152" s="69">
        <f ca="1">Overview!$W$8</f>
        <v>44720</v>
      </c>
      <c r="B152" s="65" t="str">
        <f t="shared" si="10"/>
        <v>16:06:52</v>
      </c>
      <c r="C152" s="65" t="s">
        <v>381</v>
      </c>
      <c r="D152" s="66">
        <f t="shared" si="11"/>
        <v>51</v>
      </c>
      <c r="E152" s="107">
        <f t="shared" si="12"/>
        <v>31.55</v>
      </c>
      <c r="F152" s="109">
        <f t="shared" si="14"/>
        <v>1609.05</v>
      </c>
      <c r="G152" s="67" t="s">
        <v>13</v>
      </c>
      <c r="H152" s="67" t="str">
        <f t="shared" si="13"/>
        <v>00304424117TRLO1</v>
      </c>
      <c r="J152" t="s">
        <v>385</v>
      </c>
      <c r="K152" t="s">
        <v>386</v>
      </c>
      <c r="L152">
        <v>51</v>
      </c>
      <c r="M152">
        <v>31.55</v>
      </c>
      <c r="N152" t="s">
        <v>387</v>
      </c>
      <c r="O152" t="s">
        <v>2726</v>
      </c>
      <c r="P152" t="s">
        <v>388</v>
      </c>
      <c r="Q152" t="s">
        <v>2727</v>
      </c>
      <c r="R152">
        <v>840</v>
      </c>
      <c r="S152">
        <v>1</v>
      </c>
      <c r="T152">
        <v>1</v>
      </c>
      <c r="U152">
        <v>0</v>
      </c>
      <c r="V152" t="s">
        <v>2489</v>
      </c>
      <c r="W152" t="s">
        <v>403</v>
      </c>
      <c r="X152">
        <v>1</v>
      </c>
      <c r="Y152">
        <v>0</v>
      </c>
      <c r="Z152">
        <v>0</v>
      </c>
      <c r="AB152" t="s">
        <v>692</v>
      </c>
      <c r="AC152" t="s">
        <v>92</v>
      </c>
      <c r="AD152">
        <v>1</v>
      </c>
      <c r="AE152" t="s">
        <v>2727</v>
      </c>
      <c r="AF152" t="s">
        <v>385</v>
      </c>
      <c r="AG152">
        <v>1</v>
      </c>
      <c r="AJ152" t="s">
        <v>693</v>
      </c>
      <c r="AK152" t="s">
        <v>693</v>
      </c>
      <c r="AL152" t="s">
        <v>92</v>
      </c>
      <c r="AM152" t="s">
        <v>2249</v>
      </c>
      <c r="AN152" t="s">
        <v>92</v>
      </c>
      <c r="AP152">
        <v>0</v>
      </c>
    </row>
    <row r="153" spans="1:42">
      <c r="A153" s="69">
        <f ca="1">Overview!$W$8</f>
        <v>44720</v>
      </c>
      <c r="B153" s="65" t="str">
        <f t="shared" si="10"/>
        <v>16:09:06</v>
      </c>
      <c r="C153" s="65" t="s">
        <v>381</v>
      </c>
      <c r="D153" s="66">
        <f t="shared" si="11"/>
        <v>51</v>
      </c>
      <c r="E153" s="107">
        <f t="shared" si="12"/>
        <v>31.55</v>
      </c>
      <c r="F153" s="109">
        <f t="shared" si="14"/>
        <v>1609.05</v>
      </c>
      <c r="G153" s="67" t="s">
        <v>13</v>
      </c>
      <c r="H153" s="67" t="str">
        <f t="shared" si="13"/>
        <v>00304424930TRLO1</v>
      </c>
      <c r="J153" t="s">
        <v>385</v>
      </c>
      <c r="K153" t="s">
        <v>386</v>
      </c>
      <c r="L153">
        <v>51</v>
      </c>
      <c r="M153">
        <v>31.55</v>
      </c>
      <c r="N153" t="s">
        <v>387</v>
      </c>
      <c r="O153" t="s">
        <v>2728</v>
      </c>
      <c r="P153" t="s">
        <v>388</v>
      </c>
      <c r="Q153" t="s">
        <v>2729</v>
      </c>
      <c r="R153">
        <v>840</v>
      </c>
      <c r="S153">
        <v>1</v>
      </c>
      <c r="T153">
        <v>1</v>
      </c>
      <c r="U153">
        <v>0</v>
      </c>
      <c r="V153" t="s">
        <v>2489</v>
      </c>
      <c r="W153" t="s">
        <v>403</v>
      </c>
      <c r="X153">
        <v>1</v>
      </c>
      <c r="Y153">
        <v>0</v>
      </c>
      <c r="Z153">
        <v>0</v>
      </c>
      <c r="AB153" t="s">
        <v>692</v>
      </c>
      <c r="AC153" t="s">
        <v>92</v>
      </c>
      <c r="AD153">
        <v>1</v>
      </c>
      <c r="AE153" t="s">
        <v>2729</v>
      </c>
      <c r="AF153" t="s">
        <v>385</v>
      </c>
      <c r="AG153">
        <v>1</v>
      </c>
      <c r="AJ153" t="s">
        <v>693</v>
      </c>
      <c r="AK153" t="s">
        <v>693</v>
      </c>
      <c r="AL153" t="s">
        <v>92</v>
      </c>
      <c r="AM153" t="s">
        <v>2249</v>
      </c>
      <c r="AN153" t="s">
        <v>92</v>
      </c>
      <c r="AP153">
        <v>0</v>
      </c>
    </row>
    <row r="154" spans="1:42">
      <c r="A154" s="69">
        <f ca="1">Overview!$W$8</f>
        <v>44720</v>
      </c>
      <c r="B154" s="65" t="str">
        <f t="shared" si="10"/>
        <v>16:10:55</v>
      </c>
      <c r="C154" s="65" t="s">
        <v>381</v>
      </c>
      <c r="D154" s="66">
        <f t="shared" si="11"/>
        <v>57</v>
      </c>
      <c r="E154" s="107">
        <f t="shared" si="12"/>
        <v>31.55</v>
      </c>
      <c r="F154" s="109">
        <f t="shared" si="14"/>
        <v>1798.3500000000001</v>
      </c>
      <c r="G154" s="67" t="s">
        <v>13</v>
      </c>
      <c r="H154" s="67" t="str">
        <f t="shared" si="13"/>
        <v>00304425773TRLO1</v>
      </c>
      <c r="J154" t="s">
        <v>385</v>
      </c>
      <c r="K154" t="s">
        <v>386</v>
      </c>
      <c r="L154">
        <v>57</v>
      </c>
      <c r="M154">
        <v>31.55</v>
      </c>
      <c r="N154" t="s">
        <v>387</v>
      </c>
      <c r="O154" t="s">
        <v>2730</v>
      </c>
      <c r="P154" t="s">
        <v>388</v>
      </c>
      <c r="Q154" t="s">
        <v>2731</v>
      </c>
      <c r="R154">
        <v>840</v>
      </c>
      <c r="S154">
        <v>1</v>
      </c>
      <c r="T154">
        <v>1</v>
      </c>
      <c r="U154">
        <v>0</v>
      </c>
      <c r="V154" t="s">
        <v>2489</v>
      </c>
      <c r="W154" t="s">
        <v>403</v>
      </c>
      <c r="X154">
        <v>1</v>
      </c>
      <c r="Y154">
        <v>0</v>
      </c>
      <c r="Z154">
        <v>0</v>
      </c>
      <c r="AB154" t="s">
        <v>692</v>
      </c>
      <c r="AC154" t="s">
        <v>92</v>
      </c>
      <c r="AD154">
        <v>1</v>
      </c>
      <c r="AE154" t="s">
        <v>2731</v>
      </c>
      <c r="AF154" t="s">
        <v>385</v>
      </c>
      <c r="AG154">
        <v>1</v>
      </c>
      <c r="AJ154" t="s">
        <v>693</v>
      </c>
      <c r="AK154" t="s">
        <v>693</v>
      </c>
      <c r="AL154" t="s">
        <v>92</v>
      </c>
      <c r="AM154" t="s">
        <v>2249</v>
      </c>
      <c r="AN154" t="s">
        <v>92</v>
      </c>
      <c r="AP154">
        <v>0</v>
      </c>
    </row>
    <row r="155" spans="1:42">
      <c r="A155" s="69">
        <f ca="1">Overview!$W$8</f>
        <v>44720</v>
      </c>
      <c r="B155" s="65" t="str">
        <f t="shared" si="10"/>
        <v>16:12:53</v>
      </c>
      <c r="C155" s="65" t="s">
        <v>381</v>
      </c>
      <c r="D155" s="66">
        <f t="shared" si="11"/>
        <v>57</v>
      </c>
      <c r="E155" s="107">
        <f t="shared" si="12"/>
        <v>31.55</v>
      </c>
      <c r="F155" s="109">
        <f t="shared" si="14"/>
        <v>1798.3500000000001</v>
      </c>
      <c r="G155" s="67" t="s">
        <v>13</v>
      </c>
      <c r="H155" s="67" t="str">
        <f t="shared" si="13"/>
        <v>00304426529TRLO1</v>
      </c>
      <c r="J155" t="s">
        <v>385</v>
      </c>
      <c r="K155" t="s">
        <v>386</v>
      </c>
      <c r="L155">
        <v>57</v>
      </c>
      <c r="M155">
        <v>31.55</v>
      </c>
      <c r="N155" t="s">
        <v>387</v>
      </c>
      <c r="O155" t="s">
        <v>2732</v>
      </c>
      <c r="P155" t="s">
        <v>388</v>
      </c>
      <c r="Q155" t="s">
        <v>2733</v>
      </c>
      <c r="R155">
        <v>840</v>
      </c>
      <c r="S155">
        <v>1</v>
      </c>
      <c r="T155">
        <v>1</v>
      </c>
      <c r="U155">
        <v>0</v>
      </c>
      <c r="V155" t="s">
        <v>2489</v>
      </c>
      <c r="W155" t="s">
        <v>403</v>
      </c>
      <c r="X155">
        <v>1</v>
      </c>
      <c r="Y155">
        <v>0</v>
      </c>
      <c r="Z155">
        <v>0</v>
      </c>
      <c r="AB155" t="s">
        <v>692</v>
      </c>
      <c r="AC155" t="s">
        <v>92</v>
      </c>
      <c r="AD155">
        <v>1</v>
      </c>
      <c r="AE155" t="s">
        <v>2733</v>
      </c>
      <c r="AF155" t="s">
        <v>385</v>
      </c>
      <c r="AG155">
        <v>1</v>
      </c>
      <c r="AJ155" t="s">
        <v>693</v>
      </c>
      <c r="AK155" t="s">
        <v>693</v>
      </c>
      <c r="AL155" t="s">
        <v>92</v>
      </c>
      <c r="AM155" t="s">
        <v>2249</v>
      </c>
      <c r="AN155" t="s">
        <v>92</v>
      </c>
      <c r="AP155">
        <v>0</v>
      </c>
    </row>
    <row r="156" spans="1:42">
      <c r="A156" s="69">
        <f ca="1">Overview!$W$8</f>
        <v>44720</v>
      </c>
      <c r="B156" s="65" t="str">
        <f t="shared" si="10"/>
        <v>16:14:33</v>
      </c>
      <c r="C156" s="65" t="s">
        <v>381</v>
      </c>
      <c r="D156" s="66">
        <f t="shared" si="11"/>
        <v>62</v>
      </c>
      <c r="E156" s="107">
        <f t="shared" si="12"/>
        <v>31.55</v>
      </c>
      <c r="F156" s="109">
        <f t="shared" si="14"/>
        <v>1956.1000000000001</v>
      </c>
      <c r="G156" s="67" t="s">
        <v>13</v>
      </c>
      <c r="H156" s="67" t="str">
        <f t="shared" si="13"/>
        <v>00304427235TRLO1</v>
      </c>
      <c r="J156" t="s">
        <v>385</v>
      </c>
      <c r="K156" t="s">
        <v>386</v>
      </c>
      <c r="L156">
        <v>62</v>
      </c>
      <c r="M156">
        <v>31.55</v>
      </c>
      <c r="N156" t="s">
        <v>387</v>
      </c>
      <c r="O156" t="s">
        <v>2734</v>
      </c>
      <c r="P156" t="s">
        <v>388</v>
      </c>
      <c r="Q156" t="s">
        <v>2735</v>
      </c>
      <c r="R156">
        <v>840</v>
      </c>
      <c r="S156">
        <v>1</v>
      </c>
      <c r="T156">
        <v>1</v>
      </c>
      <c r="U156">
        <v>0</v>
      </c>
      <c r="V156" t="s">
        <v>2489</v>
      </c>
      <c r="W156" t="s">
        <v>403</v>
      </c>
      <c r="X156">
        <v>1</v>
      </c>
      <c r="Y156">
        <v>0</v>
      </c>
      <c r="Z156">
        <v>0</v>
      </c>
      <c r="AB156" t="s">
        <v>692</v>
      </c>
      <c r="AC156" t="s">
        <v>92</v>
      </c>
      <c r="AD156">
        <v>1</v>
      </c>
      <c r="AE156" t="s">
        <v>2735</v>
      </c>
      <c r="AF156" t="s">
        <v>385</v>
      </c>
      <c r="AG156">
        <v>1</v>
      </c>
      <c r="AJ156" t="s">
        <v>693</v>
      </c>
      <c r="AK156" t="s">
        <v>693</v>
      </c>
      <c r="AL156" t="s">
        <v>92</v>
      </c>
      <c r="AM156" t="s">
        <v>2249</v>
      </c>
      <c r="AN156" t="s">
        <v>92</v>
      </c>
      <c r="AP156">
        <v>0</v>
      </c>
    </row>
    <row r="157" spans="1:42">
      <c r="A157" s="69">
        <f ca="1">Overview!$W$8</f>
        <v>44720</v>
      </c>
      <c r="B157" s="65" t="str">
        <f t="shared" si="10"/>
        <v>16:24:35</v>
      </c>
      <c r="C157" s="65" t="s">
        <v>381</v>
      </c>
      <c r="D157" s="66">
        <f t="shared" si="11"/>
        <v>110</v>
      </c>
      <c r="E157" s="107">
        <f t="shared" si="12"/>
        <v>31.65</v>
      </c>
      <c r="F157" s="109">
        <f t="shared" si="14"/>
        <v>3481.5</v>
      </c>
      <c r="G157" s="67" t="s">
        <v>13</v>
      </c>
      <c r="H157" s="67" t="str">
        <f t="shared" si="13"/>
        <v>00304432731TRLO1</v>
      </c>
      <c r="J157" t="s">
        <v>385</v>
      </c>
      <c r="K157" t="s">
        <v>386</v>
      </c>
      <c r="L157">
        <v>110</v>
      </c>
      <c r="M157">
        <v>31.65</v>
      </c>
      <c r="N157" t="s">
        <v>387</v>
      </c>
      <c r="O157" t="s">
        <v>2736</v>
      </c>
      <c r="P157" t="s">
        <v>388</v>
      </c>
      <c r="Q157" t="s">
        <v>2737</v>
      </c>
      <c r="R157">
        <v>840</v>
      </c>
      <c r="S157">
        <v>1</v>
      </c>
      <c r="T157">
        <v>1</v>
      </c>
      <c r="U157">
        <v>0</v>
      </c>
      <c r="V157" t="s">
        <v>2489</v>
      </c>
      <c r="W157" t="s">
        <v>403</v>
      </c>
      <c r="X157">
        <v>1</v>
      </c>
      <c r="Y157">
        <v>0</v>
      </c>
      <c r="Z157">
        <v>0</v>
      </c>
      <c r="AB157" t="s">
        <v>692</v>
      </c>
      <c r="AC157" t="s">
        <v>92</v>
      </c>
      <c r="AD157">
        <v>1</v>
      </c>
      <c r="AE157" t="s">
        <v>2737</v>
      </c>
      <c r="AF157" t="s">
        <v>385</v>
      </c>
      <c r="AG157">
        <v>1</v>
      </c>
      <c r="AJ157" t="s">
        <v>693</v>
      </c>
      <c r="AK157" t="s">
        <v>693</v>
      </c>
      <c r="AL157" t="s">
        <v>92</v>
      </c>
      <c r="AM157" t="s">
        <v>2249</v>
      </c>
      <c r="AN157" t="s">
        <v>92</v>
      </c>
      <c r="AP157">
        <v>0</v>
      </c>
    </row>
    <row r="158" spans="1:42">
      <c r="A158" s="69">
        <f ca="1">Overview!$W$8</f>
        <v>44720</v>
      </c>
      <c r="B158" s="65" t="str">
        <f t="shared" si="10"/>
        <v>16:24:42</v>
      </c>
      <c r="C158" s="65" t="s">
        <v>381</v>
      </c>
      <c r="D158" s="66">
        <f t="shared" si="11"/>
        <v>85</v>
      </c>
      <c r="E158" s="107">
        <f t="shared" si="12"/>
        <v>31.65</v>
      </c>
      <c r="F158" s="109">
        <f t="shared" si="14"/>
        <v>2690.25</v>
      </c>
      <c r="G158" s="67" t="s">
        <v>13</v>
      </c>
      <c r="H158" s="67" t="str">
        <f t="shared" si="13"/>
        <v>00304432828TRLO1</v>
      </c>
      <c r="J158" t="s">
        <v>385</v>
      </c>
      <c r="K158" t="s">
        <v>386</v>
      </c>
      <c r="L158">
        <v>85</v>
      </c>
      <c r="M158">
        <v>31.65</v>
      </c>
      <c r="N158" t="s">
        <v>387</v>
      </c>
      <c r="O158" t="s">
        <v>2738</v>
      </c>
      <c r="P158" t="s">
        <v>388</v>
      </c>
      <c r="Q158" t="s">
        <v>2739</v>
      </c>
      <c r="R158">
        <v>840</v>
      </c>
      <c r="S158">
        <v>1</v>
      </c>
      <c r="T158">
        <v>1</v>
      </c>
      <c r="U158">
        <v>0</v>
      </c>
      <c r="V158" t="s">
        <v>2489</v>
      </c>
      <c r="W158" t="s">
        <v>403</v>
      </c>
      <c r="X158">
        <v>1</v>
      </c>
      <c r="Y158">
        <v>0</v>
      </c>
      <c r="Z158">
        <v>0</v>
      </c>
      <c r="AB158" t="s">
        <v>692</v>
      </c>
      <c r="AC158" t="s">
        <v>92</v>
      </c>
      <c r="AD158">
        <v>1</v>
      </c>
      <c r="AE158" t="s">
        <v>2739</v>
      </c>
      <c r="AF158" t="s">
        <v>385</v>
      </c>
      <c r="AG158">
        <v>1</v>
      </c>
      <c r="AJ158" t="s">
        <v>693</v>
      </c>
      <c r="AK158" t="s">
        <v>693</v>
      </c>
      <c r="AL158" t="s">
        <v>92</v>
      </c>
      <c r="AM158" t="s">
        <v>2249</v>
      </c>
      <c r="AN158" t="s">
        <v>92</v>
      </c>
      <c r="AP158">
        <v>0</v>
      </c>
    </row>
    <row r="159" spans="1:42">
      <c r="A159" s="69">
        <f ca="1">Overview!$W$8</f>
        <v>44720</v>
      </c>
      <c r="B159" s="65" t="str">
        <f t="shared" si="10"/>
        <v>16:24:42</v>
      </c>
      <c r="C159" s="65" t="s">
        <v>381</v>
      </c>
      <c r="D159" s="66">
        <f t="shared" si="11"/>
        <v>378</v>
      </c>
      <c r="E159" s="107">
        <f t="shared" si="12"/>
        <v>31.65</v>
      </c>
      <c r="F159" s="109">
        <f t="shared" si="14"/>
        <v>11963.699999999999</v>
      </c>
      <c r="G159" s="67" t="s">
        <v>13</v>
      </c>
      <c r="H159" s="67" t="str">
        <f t="shared" si="13"/>
        <v>00304432829TRLO1</v>
      </c>
      <c r="J159" t="s">
        <v>385</v>
      </c>
      <c r="K159" t="s">
        <v>386</v>
      </c>
      <c r="L159">
        <v>378</v>
      </c>
      <c r="M159">
        <v>31.65</v>
      </c>
      <c r="N159" t="s">
        <v>387</v>
      </c>
      <c r="O159" t="s">
        <v>2740</v>
      </c>
      <c r="P159" t="s">
        <v>388</v>
      </c>
      <c r="Q159" t="s">
        <v>2741</v>
      </c>
      <c r="R159">
        <v>840</v>
      </c>
      <c r="S159">
        <v>1</v>
      </c>
      <c r="T159">
        <v>1</v>
      </c>
      <c r="U159">
        <v>0</v>
      </c>
      <c r="V159" t="s">
        <v>2489</v>
      </c>
      <c r="W159" t="s">
        <v>403</v>
      </c>
      <c r="X159">
        <v>1</v>
      </c>
      <c r="Y159">
        <v>0</v>
      </c>
      <c r="Z159">
        <v>0</v>
      </c>
      <c r="AB159" t="s">
        <v>692</v>
      </c>
      <c r="AC159" t="s">
        <v>92</v>
      </c>
      <c r="AD159">
        <v>1</v>
      </c>
      <c r="AE159" t="s">
        <v>2741</v>
      </c>
      <c r="AF159" t="s">
        <v>385</v>
      </c>
      <c r="AG159">
        <v>1</v>
      </c>
      <c r="AJ159" t="s">
        <v>693</v>
      </c>
      <c r="AK159" t="s">
        <v>693</v>
      </c>
      <c r="AL159" t="s">
        <v>92</v>
      </c>
      <c r="AM159" t="s">
        <v>2249</v>
      </c>
      <c r="AN159" t="s">
        <v>92</v>
      </c>
      <c r="AP159">
        <v>0</v>
      </c>
    </row>
    <row r="160" spans="1:42">
      <c r="A160" s="69">
        <f ca="1">Overview!$W$8</f>
        <v>44720</v>
      </c>
      <c r="B160" s="65" t="str">
        <f t="shared" si="10"/>
        <v>16:26:01</v>
      </c>
      <c r="C160" s="65" t="s">
        <v>381</v>
      </c>
      <c r="D160" s="66">
        <f t="shared" si="11"/>
        <v>95</v>
      </c>
      <c r="E160" s="107">
        <f t="shared" si="12"/>
        <v>31.65</v>
      </c>
      <c r="F160" s="109">
        <f t="shared" si="14"/>
        <v>3006.75</v>
      </c>
      <c r="G160" s="67" t="s">
        <v>13</v>
      </c>
      <c r="H160" s="67" t="str">
        <f t="shared" si="13"/>
        <v>00304433490TRLO1</v>
      </c>
      <c r="J160" t="s">
        <v>385</v>
      </c>
      <c r="K160" t="s">
        <v>386</v>
      </c>
      <c r="L160">
        <v>95</v>
      </c>
      <c r="M160">
        <v>31.65</v>
      </c>
      <c r="N160" t="s">
        <v>387</v>
      </c>
      <c r="O160" t="s">
        <v>2742</v>
      </c>
      <c r="P160" t="s">
        <v>388</v>
      </c>
      <c r="Q160" t="s">
        <v>2743</v>
      </c>
      <c r="R160">
        <v>840</v>
      </c>
      <c r="S160">
        <v>1</v>
      </c>
      <c r="T160">
        <v>1</v>
      </c>
      <c r="U160">
        <v>0</v>
      </c>
      <c r="V160" t="s">
        <v>2489</v>
      </c>
      <c r="W160" t="s">
        <v>403</v>
      </c>
      <c r="X160">
        <v>1</v>
      </c>
      <c r="Y160">
        <v>0</v>
      </c>
      <c r="Z160">
        <v>0</v>
      </c>
      <c r="AB160" t="s">
        <v>692</v>
      </c>
      <c r="AC160" t="s">
        <v>92</v>
      </c>
      <c r="AD160">
        <v>1</v>
      </c>
      <c r="AE160" t="s">
        <v>2743</v>
      </c>
      <c r="AF160" t="s">
        <v>385</v>
      </c>
      <c r="AG160">
        <v>1</v>
      </c>
      <c r="AJ160" t="s">
        <v>693</v>
      </c>
      <c r="AK160" t="s">
        <v>693</v>
      </c>
      <c r="AL160" t="s">
        <v>92</v>
      </c>
      <c r="AM160" t="s">
        <v>2249</v>
      </c>
      <c r="AN160" t="s">
        <v>92</v>
      </c>
      <c r="AP160">
        <v>0</v>
      </c>
    </row>
    <row r="161" spans="1:42">
      <c r="A161" s="69">
        <f ca="1">Overview!$W$8</f>
        <v>44720</v>
      </c>
      <c r="B161" s="65" t="str">
        <f t="shared" si="10"/>
        <v>16:27:50</v>
      </c>
      <c r="C161" s="65" t="s">
        <v>381</v>
      </c>
      <c r="D161" s="66">
        <f t="shared" si="11"/>
        <v>264</v>
      </c>
      <c r="E161" s="107">
        <f t="shared" si="12"/>
        <v>31.65</v>
      </c>
      <c r="F161" s="109">
        <f t="shared" si="14"/>
        <v>8355.6</v>
      </c>
      <c r="G161" s="67" t="s">
        <v>13</v>
      </c>
      <c r="H161" s="67" t="str">
        <f t="shared" si="13"/>
        <v>00304434500TRLO1</v>
      </c>
      <c r="J161" t="s">
        <v>385</v>
      </c>
      <c r="K161" t="s">
        <v>386</v>
      </c>
      <c r="L161">
        <v>264</v>
      </c>
      <c r="M161">
        <v>31.65</v>
      </c>
      <c r="N161" t="s">
        <v>2744</v>
      </c>
      <c r="O161" t="s">
        <v>2747</v>
      </c>
      <c r="P161" t="s">
        <v>389</v>
      </c>
      <c r="Q161" t="s">
        <v>2745</v>
      </c>
      <c r="R161">
        <v>840</v>
      </c>
      <c r="S161">
        <v>1</v>
      </c>
      <c r="T161">
        <v>1</v>
      </c>
      <c r="U161">
        <v>0</v>
      </c>
      <c r="V161" t="s">
        <v>2746</v>
      </c>
      <c r="W161" t="s">
        <v>403</v>
      </c>
      <c r="X161">
        <v>1</v>
      </c>
      <c r="Y161">
        <v>0</v>
      </c>
      <c r="Z161">
        <v>0</v>
      </c>
      <c r="AB161" t="s">
        <v>692</v>
      </c>
      <c r="AC161" t="s">
        <v>92</v>
      </c>
      <c r="AD161">
        <v>1</v>
      </c>
      <c r="AE161" t="s">
        <v>2745</v>
      </c>
      <c r="AF161" t="s">
        <v>385</v>
      </c>
      <c r="AG161">
        <v>1</v>
      </c>
      <c r="AH161">
        <v>2022060852225</v>
      </c>
      <c r="AJ161" t="s">
        <v>693</v>
      </c>
      <c r="AK161" t="s">
        <v>693</v>
      </c>
      <c r="AL161" t="s">
        <v>92</v>
      </c>
      <c r="AM161" t="s">
        <v>2249</v>
      </c>
      <c r="AN161" t="s">
        <v>92</v>
      </c>
      <c r="AP161">
        <v>0</v>
      </c>
    </row>
    <row r="162" spans="1:42">
      <c r="A162" s="69">
        <f ca="1">Overview!$W$8</f>
        <v>44720</v>
      </c>
      <c r="B162" s="65" t="e">
        <f t="shared" si="10"/>
        <v>#VALUE!</v>
      </c>
      <c r="C162" s="65" t="s">
        <v>381</v>
      </c>
      <c r="D162" s="66">
        <f t="shared" si="11"/>
        <v>0</v>
      </c>
      <c r="E162" s="107">
        <f t="shared" si="12"/>
        <v>0</v>
      </c>
      <c r="F162" s="109">
        <f t="shared" si="14"/>
        <v>0</v>
      </c>
      <c r="G162" s="67" t="s">
        <v>13</v>
      </c>
      <c r="H162" s="67">
        <f t="shared" si="13"/>
        <v>0</v>
      </c>
    </row>
    <row r="163" spans="1:42">
      <c r="A163" s="69">
        <f ca="1">Overview!$W$8</f>
        <v>44720</v>
      </c>
      <c r="B163" s="65" t="e">
        <f t="shared" si="10"/>
        <v>#VALUE!</v>
      </c>
      <c r="C163" s="65" t="s">
        <v>381</v>
      </c>
      <c r="D163" s="66">
        <f t="shared" si="11"/>
        <v>0</v>
      </c>
      <c r="E163" s="107">
        <f t="shared" si="12"/>
        <v>0</v>
      </c>
      <c r="F163" s="109">
        <f t="shared" si="14"/>
        <v>0</v>
      </c>
      <c r="G163" s="67" t="s">
        <v>13</v>
      </c>
      <c r="H163" s="67">
        <f t="shared" si="13"/>
        <v>0</v>
      </c>
    </row>
    <row r="164" spans="1:42">
      <c r="A164" s="69">
        <f ca="1">Overview!$W$8</f>
        <v>44720</v>
      </c>
      <c r="B164" s="65" t="e">
        <f t="shared" si="10"/>
        <v>#VALUE!</v>
      </c>
      <c r="C164" s="65" t="s">
        <v>381</v>
      </c>
      <c r="D164" s="66">
        <f t="shared" si="11"/>
        <v>0</v>
      </c>
      <c r="E164" s="107">
        <f t="shared" si="12"/>
        <v>0</v>
      </c>
      <c r="F164" s="109">
        <f t="shared" si="14"/>
        <v>0</v>
      </c>
      <c r="G164" s="67" t="s">
        <v>13</v>
      </c>
      <c r="H164" s="67">
        <f t="shared" si="13"/>
        <v>0</v>
      </c>
    </row>
    <row r="165" spans="1:42">
      <c r="A165" s="69">
        <f ca="1">Overview!$W$8</f>
        <v>44720</v>
      </c>
      <c r="B165" s="65" t="e">
        <f t="shared" si="10"/>
        <v>#VALUE!</v>
      </c>
      <c r="C165" s="65" t="s">
        <v>381</v>
      </c>
      <c r="D165" s="66">
        <f t="shared" si="11"/>
        <v>0</v>
      </c>
      <c r="E165" s="107">
        <f t="shared" si="12"/>
        <v>0</v>
      </c>
      <c r="F165" s="109">
        <f t="shared" si="14"/>
        <v>0</v>
      </c>
      <c r="G165" s="67" t="s">
        <v>13</v>
      </c>
      <c r="H165" s="67">
        <f t="shared" si="13"/>
        <v>0</v>
      </c>
    </row>
    <row r="166" spans="1:42">
      <c r="A166" s="69">
        <f ca="1">Overview!$W$8</f>
        <v>44720</v>
      </c>
      <c r="B166" s="65" t="e">
        <f t="shared" si="10"/>
        <v>#VALUE!</v>
      </c>
      <c r="C166" s="65" t="s">
        <v>381</v>
      </c>
      <c r="D166" s="66">
        <f t="shared" si="11"/>
        <v>0</v>
      </c>
      <c r="E166" s="107">
        <f t="shared" si="12"/>
        <v>0</v>
      </c>
      <c r="F166" s="109">
        <f t="shared" si="14"/>
        <v>0</v>
      </c>
      <c r="G166" s="67" t="s">
        <v>13</v>
      </c>
      <c r="H166" s="67">
        <f t="shared" si="13"/>
        <v>0</v>
      </c>
    </row>
    <row r="167" spans="1:42">
      <c r="A167" s="69">
        <f ca="1">Overview!$W$8</f>
        <v>44720</v>
      </c>
      <c r="B167" s="65" t="e">
        <f t="shared" si="10"/>
        <v>#VALUE!</v>
      </c>
      <c r="C167" s="65" t="s">
        <v>381</v>
      </c>
      <c r="D167" s="66">
        <f t="shared" si="11"/>
        <v>0</v>
      </c>
      <c r="E167" s="107">
        <f t="shared" si="12"/>
        <v>0</v>
      </c>
      <c r="F167" s="109">
        <f t="shared" si="14"/>
        <v>0</v>
      </c>
      <c r="G167" s="67" t="s">
        <v>13</v>
      </c>
      <c r="H167" s="67">
        <f t="shared" si="13"/>
        <v>0</v>
      </c>
    </row>
    <row r="168" spans="1:42">
      <c r="A168" s="69">
        <f ca="1">Overview!$W$8</f>
        <v>44720</v>
      </c>
      <c r="B168" s="65" t="e">
        <f t="shared" si="10"/>
        <v>#VALUE!</v>
      </c>
      <c r="C168" s="65" t="s">
        <v>381</v>
      </c>
      <c r="D168" s="66">
        <f t="shared" si="11"/>
        <v>0</v>
      </c>
      <c r="E168" s="107">
        <f t="shared" si="12"/>
        <v>0</v>
      </c>
      <c r="F168" s="109">
        <f t="shared" si="14"/>
        <v>0</v>
      </c>
      <c r="G168" s="67" t="s">
        <v>13</v>
      </c>
      <c r="H168" s="67">
        <f t="shared" si="13"/>
        <v>0</v>
      </c>
    </row>
    <row r="169" spans="1:42">
      <c r="A169" s="69">
        <f ca="1">Overview!$W$8</f>
        <v>44720</v>
      </c>
      <c r="B169" s="65" t="e">
        <f t="shared" si="10"/>
        <v>#VALUE!</v>
      </c>
      <c r="C169" s="65" t="s">
        <v>381</v>
      </c>
      <c r="D169" s="66">
        <f t="shared" si="11"/>
        <v>0</v>
      </c>
      <c r="E169" s="107">
        <f t="shared" si="12"/>
        <v>0</v>
      </c>
      <c r="F169" s="109">
        <f t="shared" si="14"/>
        <v>0</v>
      </c>
      <c r="G169" s="67" t="s">
        <v>13</v>
      </c>
      <c r="H169" s="67">
        <f t="shared" si="13"/>
        <v>0</v>
      </c>
    </row>
    <row r="170" spans="1:42">
      <c r="A170" s="69">
        <f ca="1">Overview!$W$8</f>
        <v>44720</v>
      </c>
      <c r="B170" s="65" t="e">
        <f t="shared" si="10"/>
        <v>#VALUE!</v>
      </c>
      <c r="C170" s="65" t="s">
        <v>381</v>
      </c>
      <c r="D170" s="66">
        <f t="shared" si="11"/>
        <v>0</v>
      </c>
      <c r="E170" s="107">
        <f t="shared" si="12"/>
        <v>0</v>
      </c>
      <c r="F170" s="109">
        <f t="shared" si="14"/>
        <v>0</v>
      </c>
      <c r="G170" s="67" t="s">
        <v>13</v>
      </c>
      <c r="H170" s="67">
        <f t="shared" si="13"/>
        <v>0</v>
      </c>
    </row>
    <row r="171" spans="1:42">
      <c r="A171" s="69">
        <f ca="1">Overview!$W$8</f>
        <v>44720</v>
      </c>
      <c r="B171" s="65" t="e">
        <f t="shared" si="10"/>
        <v>#VALUE!</v>
      </c>
      <c r="C171" s="65" t="s">
        <v>381</v>
      </c>
      <c r="D171" s="66">
        <f t="shared" si="11"/>
        <v>0</v>
      </c>
      <c r="E171" s="107">
        <f t="shared" si="12"/>
        <v>0</v>
      </c>
      <c r="F171" s="109">
        <f t="shared" si="14"/>
        <v>0</v>
      </c>
      <c r="G171" s="67" t="s">
        <v>13</v>
      </c>
      <c r="H171" s="67">
        <f t="shared" si="13"/>
        <v>0</v>
      </c>
    </row>
    <row r="172" spans="1:42">
      <c r="A172" s="69">
        <f ca="1">Overview!$W$8</f>
        <v>44720</v>
      </c>
      <c r="B172" s="65" t="e">
        <f t="shared" si="10"/>
        <v>#VALUE!</v>
      </c>
      <c r="C172" s="65" t="s">
        <v>381</v>
      </c>
      <c r="D172" s="66">
        <f t="shared" si="11"/>
        <v>0</v>
      </c>
      <c r="E172" s="107">
        <f t="shared" si="12"/>
        <v>0</v>
      </c>
      <c r="F172" s="109">
        <f t="shared" si="14"/>
        <v>0</v>
      </c>
      <c r="G172" s="67" t="s">
        <v>13</v>
      </c>
      <c r="H172" s="67">
        <f t="shared" si="13"/>
        <v>0</v>
      </c>
    </row>
    <row r="173" spans="1:42">
      <c r="A173" s="69">
        <f ca="1">Overview!$W$8</f>
        <v>44720</v>
      </c>
      <c r="B173" s="65" t="e">
        <f t="shared" si="10"/>
        <v>#VALUE!</v>
      </c>
      <c r="C173" s="65" t="s">
        <v>381</v>
      </c>
      <c r="D173" s="66">
        <f t="shared" si="11"/>
        <v>0</v>
      </c>
      <c r="E173" s="107">
        <f t="shared" si="12"/>
        <v>0</v>
      </c>
      <c r="F173" s="109">
        <f t="shared" si="14"/>
        <v>0</v>
      </c>
      <c r="G173" s="67" t="s">
        <v>13</v>
      </c>
      <c r="H173" s="67">
        <f t="shared" si="13"/>
        <v>0</v>
      </c>
    </row>
    <row r="174" spans="1:42">
      <c r="A174" s="69">
        <f ca="1">Overview!$W$8</f>
        <v>44720</v>
      </c>
      <c r="B174" s="65" t="e">
        <f t="shared" si="10"/>
        <v>#VALUE!</v>
      </c>
      <c r="C174" s="65" t="s">
        <v>381</v>
      </c>
      <c r="D174" s="66">
        <f t="shared" si="11"/>
        <v>0</v>
      </c>
      <c r="E174" s="107">
        <f t="shared" si="12"/>
        <v>0</v>
      </c>
      <c r="F174" s="109">
        <f t="shared" si="14"/>
        <v>0</v>
      </c>
      <c r="G174" s="67" t="s">
        <v>13</v>
      </c>
      <c r="H174" s="67">
        <f t="shared" si="13"/>
        <v>0</v>
      </c>
    </row>
    <row r="175" spans="1:42">
      <c r="A175" s="69">
        <f ca="1">Overview!$W$8</f>
        <v>44720</v>
      </c>
      <c r="B175" s="65" t="e">
        <f t="shared" si="10"/>
        <v>#VALUE!</v>
      </c>
      <c r="C175" s="65" t="s">
        <v>381</v>
      </c>
      <c r="D175" s="66">
        <f t="shared" si="11"/>
        <v>0</v>
      </c>
      <c r="E175" s="107">
        <f t="shared" si="12"/>
        <v>0</v>
      </c>
      <c r="F175" s="109">
        <f t="shared" si="14"/>
        <v>0</v>
      </c>
      <c r="G175" s="67" t="s">
        <v>13</v>
      </c>
      <c r="H175" s="67">
        <f t="shared" si="13"/>
        <v>0</v>
      </c>
    </row>
    <row r="176" spans="1:42">
      <c r="A176" s="69">
        <f ca="1">Overview!$W$8</f>
        <v>44720</v>
      </c>
      <c r="B176" s="65" t="e">
        <f t="shared" si="10"/>
        <v>#VALUE!</v>
      </c>
      <c r="C176" s="65" t="s">
        <v>381</v>
      </c>
      <c r="D176" s="66">
        <f t="shared" si="11"/>
        <v>0</v>
      </c>
      <c r="E176" s="107">
        <f t="shared" si="12"/>
        <v>0</v>
      </c>
      <c r="F176" s="109">
        <f t="shared" si="14"/>
        <v>0</v>
      </c>
      <c r="G176" s="67" t="s">
        <v>13</v>
      </c>
      <c r="H176" s="67">
        <f t="shared" si="13"/>
        <v>0</v>
      </c>
    </row>
    <row r="177" spans="1:8">
      <c r="A177" s="69">
        <f ca="1">Overview!$W$8</f>
        <v>44720</v>
      </c>
      <c r="B177" s="65" t="e">
        <f t="shared" si="10"/>
        <v>#VALUE!</v>
      </c>
      <c r="C177" s="65" t="s">
        <v>381</v>
      </c>
      <c r="D177" s="66">
        <f t="shared" si="11"/>
        <v>0</v>
      </c>
      <c r="E177" s="107">
        <f t="shared" si="12"/>
        <v>0</v>
      </c>
      <c r="F177" s="109">
        <f t="shared" si="14"/>
        <v>0</v>
      </c>
      <c r="G177" s="67" t="s">
        <v>13</v>
      </c>
      <c r="H177" s="67">
        <f t="shared" si="13"/>
        <v>0</v>
      </c>
    </row>
    <row r="178" spans="1:8">
      <c r="A178" s="69">
        <f ca="1">Overview!$W$8</f>
        <v>44720</v>
      </c>
      <c r="B178" s="65" t="e">
        <f t="shared" si="10"/>
        <v>#VALUE!</v>
      </c>
      <c r="C178" s="65" t="s">
        <v>381</v>
      </c>
      <c r="D178" s="66">
        <f t="shared" si="11"/>
        <v>0</v>
      </c>
      <c r="E178" s="107">
        <f t="shared" si="12"/>
        <v>0</v>
      </c>
      <c r="F178" s="109">
        <f t="shared" si="14"/>
        <v>0</v>
      </c>
      <c r="G178" s="67" t="s">
        <v>13</v>
      </c>
      <c r="H178" s="67">
        <f t="shared" si="13"/>
        <v>0</v>
      </c>
    </row>
    <row r="179" spans="1:8">
      <c r="A179" s="69">
        <f ca="1">Overview!$W$8</f>
        <v>44720</v>
      </c>
      <c r="B179" s="65" t="e">
        <f t="shared" si="10"/>
        <v>#VALUE!</v>
      </c>
      <c r="C179" s="65" t="s">
        <v>381</v>
      </c>
      <c r="D179" s="66">
        <f t="shared" si="11"/>
        <v>0</v>
      </c>
      <c r="E179" s="107">
        <f t="shared" si="12"/>
        <v>0</v>
      </c>
      <c r="F179" s="109">
        <f t="shared" si="14"/>
        <v>0</v>
      </c>
      <c r="G179" s="67" t="s">
        <v>13</v>
      </c>
      <c r="H179" s="67">
        <f t="shared" si="13"/>
        <v>0</v>
      </c>
    </row>
    <row r="180" spans="1:8">
      <c r="A180" s="69">
        <f ca="1">Overview!$W$8</f>
        <v>44720</v>
      </c>
      <c r="B180" s="65" t="e">
        <f t="shared" si="10"/>
        <v>#VALUE!</v>
      </c>
      <c r="C180" s="65" t="s">
        <v>381</v>
      </c>
      <c r="D180" s="66">
        <f t="shared" si="11"/>
        <v>0</v>
      </c>
      <c r="E180" s="107">
        <f t="shared" si="12"/>
        <v>0</v>
      </c>
      <c r="F180" s="109">
        <f t="shared" si="14"/>
        <v>0</v>
      </c>
      <c r="G180" s="67" t="s">
        <v>13</v>
      </c>
      <c r="H180" s="67">
        <f t="shared" si="13"/>
        <v>0</v>
      </c>
    </row>
    <row r="181" spans="1:8">
      <c r="A181" s="69">
        <f ca="1">Overview!$W$8</f>
        <v>44720</v>
      </c>
      <c r="B181" s="65" t="e">
        <f t="shared" si="10"/>
        <v>#VALUE!</v>
      </c>
      <c r="C181" s="65" t="s">
        <v>381</v>
      </c>
      <c r="D181" s="66">
        <f t="shared" si="11"/>
        <v>0</v>
      </c>
      <c r="E181" s="107">
        <f t="shared" si="12"/>
        <v>0</v>
      </c>
      <c r="F181" s="109">
        <f t="shared" si="14"/>
        <v>0</v>
      </c>
      <c r="G181" s="67" t="s">
        <v>13</v>
      </c>
      <c r="H181" s="67">
        <f t="shared" si="13"/>
        <v>0</v>
      </c>
    </row>
    <row r="182" spans="1:8">
      <c r="A182" s="69">
        <f ca="1">Overview!$W$8</f>
        <v>44720</v>
      </c>
      <c r="B182" s="65" t="e">
        <f t="shared" si="10"/>
        <v>#VALUE!</v>
      </c>
      <c r="C182" s="65" t="s">
        <v>381</v>
      </c>
      <c r="D182" s="66">
        <f t="shared" si="11"/>
        <v>0</v>
      </c>
      <c r="E182" s="107">
        <f t="shared" si="12"/>
        <v>0</v>
      </c>
      <c r="F182" s="109">
        <f t="shared" si="14"/>
        <v>0</v>
      </c>
      <c r="G182" s="67" t="s">
        <v>13</v>
      </c>
      <c r="H182" s="67">
        <f t="shared" si="13"/>
        <v>0</v>
      </c>
    </row>
    <row r="183" spans="1:8">
      <c r="A183" s="69">
        <f ca="1">Overview!$W$8</f>
        <v>44720</v>
      </c>
      <c r="B183" s="65" t="e">
        <f t="shared" si="10"/>
        <v>#VALUE!</v>
      </c>
      <c r="C183" s="65" t="s">
        <v>381</v>
      </c>
      <c r="D183" s="66">
        <f t="shared" si="11"/>
        <v>0</v>
      </c>
      <c r="E183" s="107">
        <f t="shared" si="12"/>
        <v>0</v>
      </c>
      <c r="F183" s="109">
        <f t="shared" si="14"/>
        <v>0</v>
      </c>
      <c r="G183" s="67" t="s">
        <v>13</v>
      </c>
      <c r="H183" s="67">
        <f t="shared" si="13"/>
        <v>0</v>
      </c>
    </row>
    <row r="184" spans="1:8">
      <c r="A184" s="69">
        <f ca="1">Overview!$W$8</f>
        <v>44720</v>
      </c>
      <c r="B184" s="65" t="e">
        <f t="shared" si="10"/>
        <v>#VALUE!</v>
      </c>
      <c r="C184" s="65" t="s">
        <v>381</v>
      </c>
      <c r="D184" s="66">
        <f t="shared" si="11"/>
        <v>0</v>
      </c>
      <c r="E184" s="107">
        <f t="shared" si="12"/>
        <v>0</v>
      </c>
      <c r="F184" s="109">
        <f t="shared" si="14"/>
        <v>0</v>
      </c>
      <c r="G184" s="67" t="s">
        <v>13</v>
      </c>
      <c r="H184" s="67">
        <f t="shared" si="13"/>
        <v>0</v>
      </c>
    </row>
    <row r="185" spans="1:8">
      <c r="A185" s="69">
        <f ca="1">Overview!$W$8</f>
        <v>44720</v>
      </c>
      <c r="B185" s="65" t="e">
        <f t="shared" si="10"/>
        <v>#VALUE!</v>
      </c>
      <c r="C185" s="65" t="s">
        <v>381</v>
      </c>
      <c r="D185" s="66">
        <f t="shared" si="11"/>
        <v>0</v>
      </c>
      <c r="E185" s="107">
        <f t="shared" si="12"/>
        <v>0</v>
      </c>
      <c r="F185" s="109">
        <f t="shared" si="14"/>
        <v>0</v>
      </c>
      <c r="G185" s="67" t="s">
        <v>13</v>
      </c>
      <c r="H185" s="67">
        <f t="shared" si="13"/>
        <v>0</v>
      </c>
    </row>
    <row r="186" spans="1:8">
      <c r="A186" s="69">
        <f ca="1">Overview!$W$8</f>
        <v>44720</v>
      </c>
      <c r="B186" s="65" t="e">
        <f t="shared" ref="B186:B246" si="15">MID(O186,FIND(" ",O186)+1,8)</f>
        <v>#VALUE!</v>
      </c>
      <c r="C186" s="65" t="s">
        <v>381</v>
      </c>
      <c r="D186" s="66">
        <f t="shared" si="11"/>
        <v>0</v>
      </c>
      <c r="E186" s="107">
        <f t="shared" ref="E186:E246" si="16">M186</f>
        <v>0</v>
      </c>
      <c r="F186" s="109">
        <f t="shared" si="14"/>
        <v>0</v>
      </c>
      <c r="G186" s="67" t="s">
        <v>13</v>
      </c>
      <c r="H186" s="67">
        <f t="shared" ref="H186:H246" si="17">Q186</f>
        <v>0</v>
      </c>
    </row>
    <row r="187" spans="1:8">
      <c r="A187" s="69">
        <f ca="1">Overview!$W$8</f>
        <v>44720</v>
      </c>
      <c r="B187" s="65" t="e">
        <f t="shared" si="15"/>
        <v>#VALUE!</v>
      </c>
      <c r="C187" s="65" t="s">
        <v>381</v>
      </c>
      <c r="D187" s="66">
        <f t="shared" si="11"/>
        <v>0</v>
      </c>
      <c r="E187" s="107">
        <f t="shared" si="16"/>
        <v>0</v>
      </c>
      <c r="F187" s="109">
        <f t="shared" ref="F187:F247" si="18">(D187*E187)</f>
        <v>0</v>
      </c>
      <c r="G187" s="67" t="s">
        <v>13</v>
      </c>
      <c r="H187" s="67">
        <f t="shared" si="17"/>
        <v>0</v>
      </c>
    </row>
    <row r="188" spans="1:8">
      <c r="A188" s="69">
        <f ca="1">Overview!$W$8</f>
        <v>44720</v>
      </c>
      <c r="B188" s="65" t="e">
        <f t="shared" si="15"/>
        <v>#VALUE!</v>
      </c>
      <c r="C188" s="65" t="s">
        <v>381</v>
      </c>
      <c r="D188" s="66">
        <f t="shared" si="11"/>
        <v>0</v>
      </c>
      <c r="E188" s="107">
        <f t="shared" si="16"/>
        <v>0</v>
      </c>
      <c r="F188" s="109">
        <f t="shared" si="18"/>
        <v>0</v>
      </c>
      <c r="G188" s="67" t="s">
        <v>13</v>
      </c>
      <c r="H188" s="67">
        <f t="shared" si="17"/>
        <v>0</v>
      </c>
    </row>
    <row r="189" spans="1:8">
      <c r="A189" s="69">
        <f ca="1">Overview!$W$8</f>
        <v>44720</v>
      </c>
      <c r="B189" s="65" t="e">
        <f t="shared" si="15"/>
        <v>#VALUE!</v>
      </c>
      <c r="C189" s="65" t="s">
        <v>381</v>
      </c>
      <c r="D189" s="66">
        <f t="shared" si="11"/>
        <v>0</v>
      </c>
      <c r="E189" s="107">
        <f t="shared" si="16"/>
        <v>0</v>
      </c>
      <c r="F189" s="109">
        <f t="shared" si="18"/>
        <v>0</v>
      </c>
      <c r="G189" s="67" t="s">
        <v>13</v>
      </c>
      <c r="H189" s="67">
        <f t="shared" si="17"/>
        <v>0</v>
      </c>
    </row>
    <row r="190" spans="1:8">
      <c r="A190" s="69">
        <f ca="1">Overview!$W$8</f>
        <v>44720</v>
      </c>
      <c r="B190" s="65" t="e">
        <f t="shared" si="15"/>
        <v>#VALUE!</v>
      </c>
      <c r="C190" s="65" t="s">
        <v>381</v>
      </c>
      <c r="D190" s="66">
        <f t="shared" ref="D190:D249" si="19">L190</f>
        <v>0</v>
      </c>
      <c r="E190" s="107">
        <f t="shared" si="16"/>
        <v>0</v>
      </c>
      <c r="F190" s="109">
        <f t="shared" si="18"/>
        <v>0</v>
      </c>
      <c r="G190" s="67" t="s">
        <v>13</v>
      </c>
      <c r="H190" s="67">
        <f t="shared" si="17"/>
        <v>0</v>
      </c>
    </row>
    <row r="191" spans="1:8">
      <c r="A191" s="69">
        <f ca="1">Overview!$W$8</f>
        <v>44720</v>
      </c>
      <c r="B191" s="65" t="e">
        <f t="shared" si="15"/>
        <v>#VALUE!</v>
      </c>
      <c r="C191" s="65" t="s">
        <v>381</v>
      </c>
      <c r="D191" s="66">
        <f t="shared" si="19"/>
        <v>0</v>
      </c>
      <c r="E191" s="107">
        <f t="shared" si="16"/>
        <v>0</v>
      </c>
      <c r="F191" s="109">
        <f t="shared" si="18"/>
        <v>0</v>
      </c>
      <c r="G191" s="67" t="s">
        <v>13</v>
      </c>
      <c r="H191" s="67">
        <f t="shared" si="17"/>
        <v>0</v>
      </c>
    </row>
    <row r="192" spans="1:8">
      <c r="A192" s="69">
        <f ca="1">Overview!$W$8</f>
        <v>44720</v>
      </c>
      <c r="B192" s="65" t="e">
        <f t="shared" si="15"/>
        <v>#VALUE!</v>
      </c>
      <c r="C192" s="65" t="s">
        <v>381</v>
      </c>
      <c r="D192" s="66">
        <f t="shared" si="19"/>
        <v>0</v>
      </c>
      <c r="E192" s="107">
        <f t="shared" si="16"/>
        <v>0</v>
      </c>
      <c r="F192" s="109">
        <f t="shared" si="18"/>
        <v>0</v>
      </c>
      <c r="G192" s="67" t="s">
        <v>13</v>
      </c>
      <c r="H192" s="67">
        <f t="shared" si="17"/>
        <v>0</v>
      </c>
    </row>
    <row r="193" spans="1:8">
      <c r="A193" s="69">
        <f ca="1">Overview!$W$8</f>
        <v>44720</v>
      </c>
      <c r="B193" s="65" t="e">
        <f t="shared" si="15"/>
        <v>#VALUE!</v>
      </c>
      <c r="C193" s="65" t="s">
        <v>381</v>
      </c>
      <c r="D193" s="66">
        <f t="shared" si="19"/>
        <v>0</v>
      </c>
      <c r="E193" s="107">
        <f t="shared" si="16"/>
        <v>0</v>
      </c>
      <c r="F193" s="109">
        <f t="shared" si="18"/>
        <v>0</v>
      </c>
      <c r="G193" s="67" t="s">
        <v>13</v>
      </c>
      <c r="H193" s="67">
        <f t="shared" si="17"/>
        <v>0</v>
      </c>
    </row>
    <row r="194" spans="1:8">
      <c r="A194" s="69">
        <f ca="1">Overview!$W$8</f>
        <v>44720</v>
      </c>
      <c r="B194" s="65" t="e">
        <f t="shared" si="15"/>
        <v>#VALUE!</v>
      </c>
      <c r="C194" s="65" t="s">
        <v>381</v>
      </c>
      <c r="D194" s="66">
        <f t="shared" si="19"/>
        <v>0</v>
      </c>
      <c r="E194" s="107">
        <f t="shared" si="16"/>
        <v>0</v>
      </c>
      <c r="F194" s="109">
        <f t="shared" si="18"/>
        <v>0</v>
      </c>
      <c r="G194" s="67" t="s">
        <v>13</v>
      </c>
      <c r="H194" s="67">
        <f t="shared" si="17"/>
        <v>0</v>
      </c>
    </row>
    <row r="195" spans="1:8">
      <c r="A195" s="69">
        <f ca="1">Overview!$W$8</f>
        <v>44720</v>
      </c>
      <c r="B195" s="65" t="e">
        <f t="shared" si="15"/>
        <v>#VALUE!</v>
      </c>
      <c r="C195" s="65" t="s">
        <v>381</v>
      </c>
      <c r="D195" s="66">
        <f t="shared" si="19"/>
        <v>0</v>
      </c>
      <c r="E195" s="107">
        <f t="shared" si="16"/>
        <v>0</v>
      </c>
      <c r="F195" s="109">
        <f t="shared" si="18"/>
        <v>0</v>
      </c>
      <c r="G195" s="67" t="s">
        <v>13</v>
      </c>
      <c r="H195" s="67">
        <f t="shared" si="17"/>
        <v>0</v>
      </c>
    </row>
    <row r="196" spans="1:8">
      <c r="A196" s="69">
        <f ca="1">Overview!$W$8</f>
        <v>44720</v>
      </c>
      <c r="B196" s="65" t="e">
        <f t="shared" si="15"/>
        <v>#VALUE!</v>
      </c>
      <c r="C196" s="65" t="s">
        <v>381</v>
      </c>
      <c r="D196" s="66">
        <f t="shared" si="19"/>
        <v>0</v>
      </c>
      <c r="E196" s="107">
        <f t="shared" si="16"/>
        <v>0</v>
      </c>
      <c r="F196" s="109">
        <f t="shared" si="18"/>
        <v>0</v>
      </c>
      <c r="G196" s="67" t="s">
        <v>13</v>
      </c>
      <c r="H196" s="67">
        <f t="shared" si="17"/>
        <v>0</v>
      </c>
    </row>
    <row r="197" spans="1:8">
      <c r="A197" s="69">
        <f ca="1">Overview!$W$8</f>
        <v>44720</v>
      </c>
      <c r="B197" s="65" t="e">
        <f t="shared" si="15"/>
        <v>#VALUE!</v>
      </c>
      <c r="C197" s="65" t="s">
        <v>381</v>
      </c>
      <c r="D197" s="66">
        <f t="shared" si="19"/>
        <v>0</v>
      </c>
      <c r="E197" s="107">
        <f t="shared" si="16"/>
        <v>0</v>
      </c>
      <c r="F197" s="109">
        <f t="shared" si="18"/>
        <v>0</v>
      </c>
      <c r="G197" s="67" t="s">
        <v>13</v>
      </c>
      <c r="H197" s="67">
        <f t="shared" si="17"/>
        <v>0</v>
      </c>
    </row>
    <row r="198" spans="1:8">
      <c r="A198" s="69">
        <f ca="1">Overview!$W$8</f>
        <v>44720</v>
      </c>
      <c r="B198" s="65" t="e">
        <f t="shared" si="15"/>
        <v>#VALUE!</v>
      </c>
      <c r="C198" s="65" t="s">
        <v>381</v>
      </c>
      <c r="D198" s="66">
        <f t="shared" si="19"/>
        <v>0</v>
      </c>
      <c r="E198" s="107">
        <f t="shared" si="16"/>
        <v>0</v>
      </c>
      <c r="F198" s="109">
        <f t="shared" si="18"/>
        <v>0</v>
      </c>
      <c r="G198" s="67" t="s">
        <v>13</v>
      </c>
      <c r="H198" s="67">
        <f t="shared" si="17"/>
        <v>0</v>
      </c>
    </row>
    <row r="199" spans="1:8">
      <c r="A199" s="69">
        <f ca="1">Overview!$W$8</f>
        <v>44720</v>
      </c>
      <c r="B199" s="65" t="e">
        <f t="shared" si="15"/>
        <v>#VALUE!</v>
      </c>
      <c r="C199" s="65" t="s">
        <v>381</v>
      </c>
      <c r="D199" s="66">
        <f t="shared" si="19"/>
        <v>0</v>
      </c>
      <c r="E199" s="107">
        <f t="shared" si="16"/>
        <v>0</v>
      </c>
      <c r="F199" s="109">
        <f t="shared" si="18"/>
        <v>0</v>
      </c>
      <c r="G199" s="67" t="s">
        <v>13</v>
      </c>
      <c r="H199" s="67">
        <f t="shared" si="17"/>
        <v>0</v>
      </c>
    </row>
    <row r="200" spans="1:8">
      <c r="A200" s="69">
        <f ca="1">Overview!$W$8</f>
        <v>44720</v>
      </c>
      <c r="B200" s="65" t="e">
        <f t="shared" si="15"/>
        <v>#VALUE!</v>
      </c>
      <c r="C200" s="65" t="s">
        <v>381</v>
      </c>
      <c r="D200" s="66">
        <f t="shared" si="19"/>
        <v>0</v>
      </c>
      <c r="E200" s="107">
        <f t="shared" si="16"/>
        <v>0</v>
      </c>
      <c r="F200" s="109">
        <f t="shared" si="18"/>
        <v>0</v>
      </c>
      <c r="G200" s="67" t="s">
        <v>13</v>
      </c>
      <c r="H200" s="67">
        <f t="shared" si="17"/>
        <v>0</v>
      </c>
    </row>
    <row r="201" spans="1:8">
      <c r="A201" s="69">
        <f ca="1">Overview!$W$8</f>
        <v>44720</v>
      </c>
      <c r="B201" s="65" t="e">
        <f t="shared" si="15"/>
        <v>#VALUE!</v>
      </c>
      <c r="C201" s="65" t="s">
        <v>381</v>
      </c>
      <c r="D201" s="66">
        <f t="shared" si="19"/>
        <v>0</v>
      </c>
      <c r="E201" s="107">
        <f t="shared" si="16"/>
        <v>0</v>
      </c>
      <c r="F201" s="109">
        <f t="shared" si="18"/>
        <v>0</v>
      </c>
      <c r="G201" s="67" t="s">
        <v>13</v>
      </c>
      <c r="H201" s="67">
        <f t="shared" si="17"/>
        <v>0</v>
      </c>
    </row>
    <row r="202" spans="1:8">
      <c r="A202" s="69">
        <f ca="1">Overview!$W$8</f>
        <v>44720</v>
      </c>
      <c r="B202" s="65" t="e">
        <f t="shared" si="15"/>
        <v>#VALUE!</v>
      </c>
      <c r="C202" s="65" t="s">
        <v>381</v>
      </c>
      <c r="D202" s="66">
        <f t="shared" si="19"/>
        <v>0</v>
      </c>
      <c r="E202" s="107">
        <f t="shared" si="16"/>
        <v>0</v>
      </c>
      <c r="F202" s="109">
        <f t="shared" si="18"/>
        <v>0</v>
      </c>
      <c r="G202" s="67" t="s">
        <v>13</v>
      </c>
      <c r="H202" s="67">
        <f t="shared" si="17"/>
        <v>0</v>
      </c>
    </row>
    <row r="203" spans="1:8">
      <c r="A203" s="69">
        <f ca="1">Overview!$W$8</f>
        <v>44720</v>
      </c>
      <c r="B203" s="65" t="e">
        <f t="shared" si="15"/>
        <v>#VALUE!</v>
      </c>
      <c r="C203" s="65" t="s">
        <v>381</v>
      </c>
      <c r="D203" s="66">
        <f t="shared" si="19"/>
        <v>0</v>
      </c>
      <c r="E203" s="107">
        <f t="shared" si="16"/>
        <v>0</v>
      </c>
      <c r="F203" s="109">
        <f t="shared" si="18"/>
        <v>0</v>
      </c>
      <c r="G203" s="67" t="s">
        <v>13</v>
      </c>
      <c r="H203" s="67">
        <f t="shared" si="17"/>
        <v>0</v>
      </c>
    </row>
    <row r="204" spans="1:8">
      <c r="A204" s="69">
        <f ca="1">Overview!$W$8</f>
        <v>44720</v>
      </c>
      <c r="B204" s="65" t="e">
        <f t="shared" si="15"/>
        <v>#VALUE!</v>
      </c>
      <c r="C204" s="65" t="s">
        <v>381</v>
      </c>
      <c r="D204" s="66">
        <f t="shared" si="19"/>
        <v>0</v>
      </c>
      <c r="E204" s="107">
        <f t="shared" si="16"/>
        <v>0</v>
      </c>
      <c r="F204" s="109">
        <f t="shared" si="18"/>
        <v>0</v>
      </c>
      <c r="G204" s="67" t="s">
        <v>13</v>
      </c>
      <c r="H204" s="67">
        <f t="shared" si="17"/>
        <v>0</v>
      </c>
    </row>
    <row r="205" spans="1:8">
      <c r="A205" s="69">
        <f ca="1">Overview!$W$8</f>
        <v>44720</v>
      </c>
      <c r="B205" s="65" t="e">
        <f t="shared" si="15"/>
        <v>#VALUE!</v>
      </c>
      <c r="C205" s="65" t="s">
        <v>381</v>
      </c>
      <c r="D205" s="66">
        <f t="shared" si="19"/>
        <v>0</v>
      </c>
      <c r="E205" s="107">
        <f t="shared" si="16"/>
        <v>0</v>
      </c>
      <c r="F205" s="109">
        <f t="shared" si="18"/>
        <v>0</v>
      </c>
      <c r="G205" s="67" t="s">
        <v>13</v>
      </c>
      <c r="H205" s="67">
        <f t="shared" si="17"/>
        <v>0</v>
      </c>
    </row>
    <row r="206" spans="1:8">
      <c r="A206" s="69">
        <f ca="1">Overview!$W$8</f>
        <v>44720</v>
      </c>
      <c r="B206" s="65" t="e">
        <f t="shared" si="15"/>
        <v>#VALUE!</v>
      </c>
      <c r="C206" s="65" t="s">
        <v>381</v>
      </c>
      <c r="D206" s="66">
        <f t="shared" si="19"/>
        <v>0</v>
      </c>
      <c r="E206" s="107">
        <f t="shared" si="16"/>
        <v>0</v>
      </c>
      <c r="F206" s="109">
        <f t="shared" si="18"/>
        <v>0</v>
      </c>
      <c r="G206" s="67" t="s">
        <v>13</v>
      </c>
      <c r="H206" s="67">
        <f t="shared" si="17"/>
        <v>0</v>
      </c>
    </row>
    <row r="207" spans="1:8">
      <c r="A207" s="69">
        <f ca="1">Overview!$W$8</f>
        <v>44720</v>
      </c>
      <c r="B207" s="65" t="e">
        <f t="shared" si="15"/>
        <v>#VALUE!</v>
      </c>
      <c r="C207" s="65" t="s">
        <v>381</v>
      </c>
      <c r="D207" s="66">
        <f t="shared" si="19"/>
        <v>0</v>
      </c>
      <c r="E207" s="107">
        <f t="shared" si="16"/>
        <v>0</v>
      </c>
      <c r="F207" s="109">
        <f t="shared" si="18"/>
        <v>0</v>
      </c>
      <c r="G207" s="67" t="s">
        <v>13</v>
      </c>
      <c r="H207" s="67">
        <f t="shared" si="17"/>
        <v>0</v>
      </c>
    </row>
    <row r="208" spans="1:8">
      <c r="A208" s="69">
        <f ca="1">Overview!$W$8</f>
        <v>44720</v>
      </c>
      <c r="B208" s="65" t="e">
        <f t="shared" si="15"/>
        <v>#VALUE!</v>
      </c>
      <c r="C208" s="65" t="s">
        <v>381</v>
      </c>
      <c r="D208" s="66">
        <f t="shared" si="19"/>
        <v>0</v>
      </c>
      <c r="E208" s="107">
        <f t="shared" si="16"/>
        <v>0</v>
      </c>
      <c r="F208" s="109">
        <f t="shared" si="18"/>
        <v>0</v>
      </c>
      <c r="G208" s="67" t="s">
        <v>13</v>
      </c>
      <c r="H208" s="67">
        <f t="shared" si="17"/>
        <v>0</v>
      </c>
    </row>
    <row r="209" spans="1:8">
      <c r="A209" s="69">
        <f ca="1">Overview!$W$8</f>
        <v>44720</v>
      </c>
      <c r="B209" s="65" t="e">
        <f t="shared" si="15"/>
        <v>#VALUE!</v>
      </c>
      <c r="C209" s="65" t="s">
        <v>381</v>
      </c>
      <c r="D209" s="66">
        <f t="shared" si="19"/>
        <v>0</v>
      </c>
      <c r="E209" s="107">
        <f t="shared" si="16"/>
        <v>0</v>
      </c>
      <c r="F209" s="109">
        <f t="shared" si="18"/>
        <v>0</v>
      </c>
      <c r="G209" s="67" t="s">
        <v>13</v>
      </c>
      <c r="H209" s="67">
        <f t="shared" si="17"/>
        <v>0</v>
      </c>
    </row>
    <row r="210" spans="1:8">
      <c r="A210" s="69">
        <f ca="1">Overview!$W$8</f>
        <v>44720</v>
      </c>
      <c r="B210" s="65" t="e">
        <f t="shared" si="15"/>
        <v>#VALUE!</v>
      </c>
      <c r="C210" s="65" t="s">
        <v>381</v>
      </c>
      <c r="D210" s="66">
        <f t="shared" si="19"/>
        <v>0</v>
      </c>
      <c r="E210" s="107">
        <f t="shared" si="16"/>
        <v>0</v>
      </c>
      <c r="F210" s="109">
        <f t="shared" si="18"/>
        <v>0</v>
      </c>
      <c r="G210" s="67" t="s">
        <v>13</v>
      </c>
      <c r="H210" s="67">
        <f t="shared" si="17"/>
        <v>0</v>
      </c>
    </row>
    <row r="211" spans="1:8">
      <c r="A211" s="69">
        <f ca="1">Overview!$W$8</f>
        <v>44720</v>
      </c>
      <c r="B211" s="65" t="e">
        <f t="shared" si="15"/>
        <v>#VALUE!</v>
      </c>
      <c r="C211" s="65" t="s">
        <v>381</v>
      </c>
      <c r="D211" s="66">
        <f t="shared" si="19"/>
        <v>0</v>
      </c>
      <c r="E211" s="107">
        <f t="shared" si="16"/>
        <v>0</v>
      </c>
      <c r="F211" s="109">
        <f t="shared" si="18"/>
        <v>0</v>
      </c>
      <c r="G211" s="67" t="s">
        <v>13</v>
      </c>
      <c r="H211" s="67">
        <f t="shared" si="17"/>
        <v>0</v>
      </c>
    </row>
    <row r="212" spans="1:8">
      <c r="A212" s="69">
        <f ca="1">Overview!$W$8</f>
        <v>44720</v>
      </c>
      <c r="B212" s="65" t="e">
        <f t="shared" si="15"/>
        <v>#VALUE!</v>
      </c>
      <c r="C212" s="65" t="s">
        <v>381</v>
      </c>
      <c r="D212" s="66">
        <f t="shared" si="19"/>
        <v>0</v>
      </c>
      <c r="E212" s="107">
        <f t="shared" si="16"/>
        <v>0</v>
      </c>
      <c r="F212" s="109">
        <f t="shared" si="18"/>
        <v>0</v>
      </c>
      <c r="G212" s="67" t="s">
        <v>13</v>
      </c>
      <c r="H212" s="67">
        <f t="shared" si="17"/>
        <v>0</v>
      </c>
    </row>
    <row r="213" spans="1:8">
      <c r="A213" s="69">
        <f ca="1">Overview!$W$8</f>
        <v>44720</v>
      </c>
      <c r="B213" s="65" t="e">
        <f t="shared" si="15"/>
        <v>#VALUE!</v>
      </c>
      <c r="C213" s="65" t="s">
        <v>381</v>
      </c>
      <c r="D213" s="66">
        <f t="shared" si="19"/>
        <v>0</v>
      </c>
      <c r="E213" s="107">
        <f t="shared" si="16"/>
        <v>0</v>
      </c>
      <c r="F213" s="109">
        <f t="shared" si="18"/>
        <v>0</v>
      </c>
      <c r="G213" s="67" t="s">
        <v>13</v>
      </c>
      <c r="H213" s="67">
        <f t="shared" si="17"/>
        <v>0</v>
      </c>
    </row>
    <row r="214" spans="1:8">
      <c r="A214" s="69">
        <f ca="1">Overview!$W$8</f>
        <v>44720</v>
      </c>
      <c r="B214" s="65" t="e">
        <f t="shared" si="15"/>
        <v>#VALUE!</v>
      </c>
      <c r="C214" s="65" t="s">
        <v>381</v>
      </c>
      <c r="D214" s="66">
        <f t="shared" si="19"/>
        <v>0</v>
      </c>
      <c r="E214" s="107">
        <f t="shared" si="16"/>
        <v>0</v>
      </c>
      <c r="F214" s="109">
        <f t="shared" si="18"/>
        <v>0</v>
      </c>
      <c r="G214" s="67" t="s">
        <v>13</v>
      </c>
      <c r="H214" s="67">
        <f t="shared" si="17"/>
        <v>0</v>
      </c>
    </row>
    <row r="215" spans="1:8">
      <c r="A215" s="69">
        <f ca="1">Overview!$W$8</f>
        <v>44720</v>
      </c>
      <c r="B215" s="65" t="e">
        <f t="shared" si="15"/>
        <v>#VALUE!</v>
      </c>
      <c r="C215" s="65" t="s">
        <v>381</v>
      </c>
      <c r="D215" s="66">
        <f t="shared" si="19"/>
        <v>0</v>
      </c>
      <c r="E215" s="107">
        <f t="shared" si="16"/>
        <v>0</v>
      </c>
      <c r="F215" s="109">
        <f t="shared" si="18"/>
        <v>0</v>
      </c>
      <c r="G215" s="67" t="s">
        <v>13</v>
      </c>
      <c r="H215" s="67">
        <f t="shared" si="17"/>
        <v>0</v>
      </c>
    </row>
    <row r="216" spans="1:8">
      <c r="A216" s="69">
        <f ca="1">Overview!$W$8</f>
        <v>44720</v>
      </c>
      <c r="B216" s="65" t="e">
        <f t="shared" si="15"/>
        <v>#VALUE!</v>
      </c>
      <c r="C216" s="65" t="s">
        <v>381</v>
      </c>
      <c r="D216" s="66">
        <f t="shared" si="19"/>
        <v>0</v>
      </c>
      <c r="E216" s="107">
        <f t="shared" si="16"/>
        <v>0</v>
      </c>
      <c r="F216" s="109">
        <f t="shared" si="18"/>
        <v>0</v>
      </c>
      <c r="G216" s="67" t="s">
        <v>13</v>
      </c>
      <c r="H216" s="67">
        <f t="shared" si="17"/>
        <v>0</v>
      </c>
    </row>
    <row r="217" spans="1:8">
      <c r="A217" s="69">
        <f ca="1">Overview!$W$8</f>
        <v>44720</v>
      </c>
      <c r="B217" s="65" t="e">
        <f t="shared" si="15"/>
        <v>#VALUE!</v>
      </c>
      <c r="C217" s="65" t="s">
        <v>381</v>
      </c>
      <c r="D217" s="66">
        <f t="shared" si="19"/>
        <v>0</v>
      </c>
      <c r="E217" s="107">
        <f t="shared" si="16"/>
        <v>0</v>
      </c>
      <c r="F217" s="109">
        <f t="shared" si="18"/>
        <v>0</v>
      </c>
      <c r="G217" s="67" t="s">
        <v>13</v>
      </c>
      <c r="H217" s="67">
        <f t="shared" si="17"/>
        <v>0</v>
      </c>
    </row>
    <row r="218" spans="1:8">
      <c r="A218" s="69">
        <f ca="1">Overview!$W$8</f>
        <v>44720</v>
      </c>
      <c r="B218" s="65" t="e">
        <f t="shared" si="15"/>
        <v>#VALUE!</v>
      </c>
      <c r="C218" s="65" t="s">
        <v>381</v>
      </c>
      <c r="D218" s="66">
        <f t="shared" si="19"/>
        <v>0</v>
      </c>
      <c r="E218" s="107">
        <f t="shared" si="16"/>
        <v>0</v>
      </c>
      <c r="F218" s="109">
        <f>(D218*E218)</f>
        <v>0</v>
      </c>
      <c r="G218" s="67" t="s">
        <v>13</v>
      </c>
      <c r="H218" s="67">
        <f t="shared" si="17"/>
        <v>0</v>
      </c>
    </row>
    <row r="219" spans="1:8">
      <c r="A219" s="69">
        <f ca="1">Overview!$W$8</f>
        <v>44720</v>
      </c>
      <c r="B219" s="65" t="e">
        <f t="shared" si="15"/>
        <v>#VALUE!</v>
      </c>
      <c r="C219" s="65" t="s">
        <v>381</v>
      </c>
      <c r="D219" s="66">
        <f t="shared" si="19"/>
        <v>0</v>
      </c>
      <c r="E219" s="107">
        <f t="shared" si="16"/>
        <v>0</v>
      </c>
      <c r="F219" s="109">
        <f t="shared" si="18"/>
        <v>0</v>
      </c>
      <c r="G219" s="67" t="s">
        <v>13</v>
      </c>
      <c r="H219" s="67">
        <f t="shared" si="17"/>
        <v>0</v>
      </c>
    </row>
    <row r="220" spans="1:8">
      <c r="A220" s="69">
        <f ca="1">Overview!$W$8</f>
        <v>44720</v>
      </c>
      <c r="B220" s="65" t="e">
        <f t="shared" si="15"/>
        <v>#VALUE!</v>
      </c>
      <c r="C220" s="65" t="s">
        <v>381</v>
      </c>
      <c r="D220" s="66">
        <f t="shared" si="19"/>
        <v>0</v>
      </c>
      <c r="E220" s="107">
        <f t="shared" si="16"/>
        <v>0</v>
      </c>
      <c r="F220" s="109">
        <f t="shared" si="18"/>
        <v>0</v>
      </c>
      <c r="G220" s="67" t="s">
        <v>13</v>
      </c>
      <c r="H220" s="67">
        <f t="shared" si="17"/>
        <v>0</v>
      </c>
    </row>
    <row r="221" spans="1:8">
      <c r="A221" s="69">
        <f ca="1">Overview!$W$8</f>
        <v>44720</v>
      </c>
      <c r="B221" s="65" t="e">
        <f t="shared" si="15"/>
        <v>#VALUE!</v>
      </c>
      <c r="C221" s="65" t="s">
        <v>381</v>
      </c>
      <c r="D221" s="66">
        <f t="shared" si="19"/>
        <v>0</v>
      </c>
      <c r="E221" s="107">
        <f t="shared" si="16"/>
        <v>0</v>
      </c>
      <c r="F221" s="109">
        <f t="shared" si="18"/>
        <v>0</v>
      </c>
      <c r="G221" s="67" t="s">
        <v>13</v>
      </c>
      <c r="H221" s="67">
        <f t="shared" si="17"/>
        <v>0</v>
      </c>
    </row>
    <row r="222" spans="1:8">
      <c r="A222" s="69">
        <f ca="1">Overview!$W$8</f>
        <v>44720</v>
      </c>
      <c r="B222" s="65" t="e">
        <f t="shared" si="15"/>
        <v>#VALUE!</v>
      </c>
      <c r="C222" s="65" t="s">
        <v>381</v>
      </c>
      <c r="D222" s="66">
        <f t="shared" si="19"/>
        <v>0</v>
      </c>
      <c r="E222" s="107">
        <f t="shared" si="16"/>
        <v>0</v>
      </c>
      <c r="F222" s="109">
        <f t="shared" si="18"/>
        <v>0</v>
      </c>
      <c r="G222" s="67" t="s">
        <v>13</v>
      </c>
      <c r="H222" s="67">
        <f t="shared" si="17"/>
        <v>0</v>
      </c>
    </row>
    <row r="223" spans="1:8">
      <c r="A223" s="69">
        <f ca="1">Overview!$W$8</f>
        <v>44720</v>
      </c>
      <c r="B223" s="65" t="e">
        <f t="shared" si="15"/>
        <v>#VALUE!</v>
      </c>
      <c r="C223" s="65" t="s">
        <v>381</v>
      </c>
      <c r="D223" s="66">
        <f t="shared" si="19"/>
        <v>0</v>
      </c>
      <c r="E223" s="107">
        <f t="shared" si="16"/>
        <v>0</v>
      </c>
      <c r="F223" s="109">
        <f t="shared" si="18"/>
        <v>0</v>
      </c>
      <c r="G223" s="67" t="s">
        <v>13</v>
      </c>
      <c r="H223" s="67">
        <f t="shared" si="17"/>
        <v>0</v>
      </c>
    </row>
    <row r="224" spans="1:8">
      <c r="A224" s="69">
        <f ca="1">Overview!$W$8</f>
        <v>44720</v>
      </c>
      <c r="B224" s="65" t="e">
        <f t="shared" si="15"/>
        <v>#VALUE!</v>
      </c>
      <c r="C224" s="65" t="s">
        <v>381</v>
      </c>
      <c r="D224" s="66">
        <f t="shared" si="19"/>
        <v>0</v>
      </c>
      <c r="E224" s="107">
        <f t="shared" si="16"/>
        <v>0</v>
      </c>
      <c r="F224" s="109">
        <f t="shared" si="18"/>
        <v>0</v>
      </c>
      <c r="G224" s="67" t="s">
        <v>13</v>
      </c>
      <c r="H224" s="67">
        <f t="shared" si="17"/>
        <v>0</v>
      </c>
    </row>
    <row r="225" spans="1:8">
      <c r="A225" s="69">
        <f ca="1">Overview!$W$8</f>
        <v>44720</v>
      </c>
      <c r="B225" s="65" t="e">
        <f t="shared" si="15"/>
        <v>#VALUE!</v>
      </c>
      <c r="C225" s="65" t="s">
        <v>381</v>
      </c>
      <c r="D225" s="66">
        <f t="shared" si="19"/>
        <v>0</v>
      </c>
      <c r="E225" s="107">
        <f t="shared" si="16"/>
        <v>0</v>
      </c>
      <c r="F225" s="109">
        <f t="shared" si="18"/>
        <v>0</v>
      </c>
      <c r="G225" s="67" t="s">
        <v>13</v>
      </c>
      <c r="H225" s="67">
        <f t="shared" si="17"/>
        <v>0</v>
      </c>
    </row>
    <row r="226" spans="1:8">
      <c r="A226" s="69">
        <f ca="1">Overview!$W$8</f>
        <v>44720</v>
      </c>
      <c r="B226" s="65" t="e">
        <f t="shared" si="15"/>
        <v>#VALUE!</v>
      </c>
      <c r="C226" s="65" t="s">
        <v>381</v>
      </c>
      <c r="D226" s="66">
        <f t="shared" si="19"/>
        <v>0</v>
      </c>
      <c r="E226" s="107">
        <f t="shared" si="16"/>
        <v>0</v>
      </c>
      <c r="F226" s="109">
        <f t="shared" si="18"/>
        <v>0</v>
      </c>
      <c r="G226" s="67" t="s">
        <v>13</v>
      </c>
      <c r="H226" s="67">
        <f t="shared" si="17"/>
        <v>0</v>
      </c>
    </row>
    <row r="227" spans="1:8">
      <c r="A227" s="69">
        <f ca="1">Overview!$W$8</f>
        <v>44720</v>
      </c>
      <c r="B227" s="65" t="e">
        <f t="shared" si="15"/>
        <v>#VALUE!</v>
      </c>
      <c r="C227" s="65" t="s">
        <v>381</v>
      </c>
      <c r="D227" s="66">
        <f t="shared" si="19"/>
        <v>0</v>
      </c>
      <c r="E227" s="107">
        <f t="shared" si="16"/>
        <v>0</v>
      </c>
      <c r="F227" s="109">
        <f t="shared" si="18"/>
        <v>0</v>
      </c>
      <c r="G227" s="67" t="s">
        <v>13</v>
      </c>
      <c r="H227" s="67">
        <f t="shared" si="17"/>
        <v>0</v>
      </c>
    </row>
    <row r="228" spans="1:8">
      <c r="A228" s="69">
        <f ca="1">Overview!$W$8</f>
        <v>44720</v>
      </c>
      <c r="B228" s="65" t="e">
        <f t="shared" si="15"/>
        <v>#VALUE!</v>
      </c>
      <c r="C228" s="65" t="s">
        <v>381</v>
      </c>
      <c r="D228" s="66">
        <f t="shared" si="19"/>
        <v>0</v>
      </c>
      <c r="E228" s="107">
        <f t="shared" si="16"/>
        <v>0</v>
      </c>
      <c r="F228" s="109">
        <f t="shared" si="18"/>
        <v>0</v>
      </c>
      <c r="G228" s="67" t="s">
        <v>13</v>
      </c>
      <c r="H228" s="67">
        <f t="shared" si="17"/>
        <v>0</v>
      </c>
    </row>
    <row r="229" spans="1:8">
      <c r="A229" s="69">
        <f ca="1">Overview!$W$8</f>
        <v>44720</v>
      </c>
      <c r="B229" s="65" t="e">
        <f t="shared" si="15"/>
        <v>#VALUE!</v>
      </c>
      <c r="C229" s="65" t="s">
        <v>381</v>
      </c>
      <c r="D229" s="66">
        <f t="shared" si="19"/>
        <v>0</v>
      </c>
      <c r="E229" s="107">
        <f t="shared" si="16"/>
        <v>0</v>
      </c>
      <c r="F229" s="109">
        <f t="shared" si="18"/>
        <v>0</v>
      </c>
      <c r="G229" s="67" t="s">
        <v>13</v>
      </c>
      <c r="H229" s="67">
        <f t="shared" si="17"/>
        <v>0</v>
      </c>
    </row>
    <row r="230" spans="1:8">
      <c r="A230" s="69">
        <f ca="1">Overview!$W$8</f>
        <v>44720</v>
      </c>
      <c r="B230" s="65" t="e">
        <f t="shared" si="15"/>
        <v>#VALUE!</v>
      </c>
      <c r="C230" s="65" t="s">
        <v>381</v>
      </c>
      <c r="D230" s="66">
        <f t="shared" si="19"/>
        <v>0</v>
      </c>
      <c r="E230" s="107">
        <f t="shared" si="16"/>
        <v>0</v>
      </c>
      <c r="F230" s="109">
        <f t="shared" si="18"/>
        <v>0</v>
      </c>
      <c r="G230" s="67" t="s">
        <v>13</v>
      </c>
      <c r="H230" s="67">
        <f t="shared" si="17"/>
        <v>0</v>
      </c>
    </row>
    <row r="231" spans="1:8">
      <c r="A231" s="69">
        <f ca="1">Overview!$W$8</f>
        <v>44720</v>
      </c>
      <c r="B231" s="65" t="e">
        <f t="shared" si="15"/>
        <v>#VALUE!</v>
      </c>
      <c r="C231" s="65" t="s">
        <v>381</v>
      </c>
      <c r="D231" s="66">
        <f t="shared" si="19"/>
        <v>0</v>
      </c>
      <c r="E231" s="107">
        <f t="shared" si="16"/>
        <v>0</v>
      </c>
      <c r="F231" s="109">
        <f t="shared" si="18"/>
        <v>0</v>
      </c>
      <c r="G231" s="67" t="s">
        <v>13</v>
      </c>
      <c r="H231" s="67">
        <f t="shared" si="17"/>
        <v>0</v>
      </c>
    </row>
    <row r="232" spans="1:8">
      <c r="A232" s="69">
        <f ca="1">Overview!$W$8</f>
        <v>44720</v>
      </c>
      <c r="B232" s="65" t="e">
        <f t="shared" si="15"/>
        <v>#VALUE!</v>
      </c>
      <c r="C232" s="65" t="s">
        <v>381</v>
      </c>
      <c r="D232" s="66">
        <f t="shared" si="19"/>
        <v>0</v>
      </c>
      <c r="E232" s="107">
        <f t="shared" si="16"/>
        <v>0</v>
      </c>
      <c r="F232" s="109">
        <f t="shared" si="18"/>
        <v>0</v>
      </c>
      <c r="G232" s="67" t="s">
        <v>13</v>
      </c>
      <c r="H232" s="67">
        <f t="shared" si="17"/>
        <v>0</v>
      </c>
    </row>
    <row r="233" spans="1:8">
      <c r="A233" s="69">
        <f ca="1">Overview!$W$8</f>
        <v>44720</v>
      </c>
      <c r="B233" s="65" t="e">
        <f t="shared" si="15"/>
        <v>#VALUE!</v>
      </c>
      <c r="C233" s="65" t="s">
        <v>381</v>
      </c>
      <c r="D233" s="66">
        <f t="shared" si="19"/>
        <v>0</v>
      </c>
      <c r="E233" s="107">
        <f t="shared" si="16"/>
        <v>0</v>
      </c>
      <c r="F233" s="109">
        <f t="shared" si="18"/>
        <v>0</v>
      </c>
      <c r="G233" s="67" t="s">
        <v>13</v>
      </c>
      <c r="H233" s="67">
        <f t="shared" si="17"/>
        <v>0</v>
      </c>
    </row>
    <row r="234" spans="1:8">
      <c r="A234" s="69">
        <f ca="1">Overview!$W$8</f>
        <v>44720</v>
      </c>
      <c r="B234" s="65" t="e">
        <f t="shared" si="15"/>
        <v>#VALUE!</v>
      </c>
      <c r="C234" s="65" t="s">
        <v>381</v>
      </c>
      <c r="D234" s="66">
        <f t="shared" si="19"/>
        <v>0</v>
      </c>
      <c r="E234" s="107">
        <f t="shared" si="16"/>
        <v>0</v>
      </c>
      <c r="F234" s="109">
        <f t="shared" si="18"/>
        <v>0</v>
      </c>
      <c r="G234" s="67" t="s">
        <v>13</v>
      </c>
      <c r="H234" s="67">
        <f t="shared" si="17"/>
        <v>0</v>
      </c>
    </row>
    <row r="235" spans="1:8">
      <c r="A235" s="69">
        <f ca="1">Overview!$W$8</f>
        <v>44720</v>
      </c>
      <c r="B235" s="65" t="e">
        <f t="shared" si="15"/>
        <v>#VALUE!</v>
      </c>
      <c r="C235" s="65" t="s">
        <v>381</v>
      </c>
      <c r="D235" s="66">
        <f t="shared" si="19"/>
        <v>0</v>
      </c>
      <c r="E235" s="107">
        <f t="shared" si="16"/>
        <v>0</v>
      </c>
      <c r="F235" s="109">
        <f t="shared" si="18"/>
        <v>0</v>
      </c>
      <c r="G235" s="67" t="s">
        <v>13</v>
      </c>
      <c r="H235" s="67">
        <f t="shared" si="17"/>
        <v>0</v>
      </c>
    </row>
    <row r="236" spans="1:8">
      <c r="A236" s="69">
        <f ca="1">Overview!$W$8</f>
        <v>44720</v>
      </c>
      <c r="B236" s="65" t="e">
        <f t="shared" si="15"/>
        <v>#VALUE!</v>
      </c>
      <c r="C236" s="65" t="s">
        <v>381</v>
      </c>
      <c r="D236" s="66">
        <f t="shared" si="19"/>
        <v>0</v>
      </c>
      <c r="E236" s="107">
        <f t="shared" si="16"/>
        <v>0</v>
      </c>
      <c r="F236" s="109">
        <f t="shared" si="18"/>
        <v>0</v>
      </c>
      <c r="G236" s="67" t="s">
        <v>13</v>
      </c>
      <c r="H236" s="67">
        <f t="shared" si="17"/>
        <v>0</v>
      </c>
    </row>
    <row r="237" spans="1:8">
      <c r="A237" s="69">
        <f ca="1">Overview!$W$8</f>
        <v>44720</v>
      </c>
      <c r="B237" s="65" t="e">
        <f t="shared" si="15"/>
        <v>#VALUE!</v>
      </c>
      <c r="C237" s="65" t="s">
        <v>381</v>
      </c>
      <c r="D237" s="66">
        <f t="shared" si="19"/>
        <v>0</v>
      </c>
      <c r="E237" s="107">
        <f t="shared" si="16"/>
        <v>0</v>
      </c>
      <c r="F237" s="109">
        <f t="shared" si="18"/>
        <v>0</v>
      </c>
      <c r="G237" s="67" t="s">
        <v>13</v>
      </c>
      <c r="H237" s="67">
        <f t="shared" si="17"/>
        <v>0</v>
      </c>
    </row>
    <row r="238" spans="1:8">
      <c r="A238" s="69">
        <f ca="1">Overview!$W$8</f>
        <v>44720</v>
      </c>
      <c r="B238" s="65" t="e">
        <f t="shared" si="15"/>
        <v>#VALUE!</v>
      </c>
      <c r="C238" s="65" t="s">
        <v>381</v>
      </c>
      <c r="D238" s="66">
        <f t="shared" si="19"/>
        <v>0</v>
      </c>
      <c r="E238" s="107">
        <f t="shared" si="16"/>
        <v>0</v>
      </c>
      <c r="F238" s="109">
        <f t="shared" si="18"/>
        <v>0</v>
      </c>
      <c r="G238" s="67" t="s">
        <v>13</v>
      </c>
      <c r="H238" s="67">
        <f t="shared" si="17"/>
        <v>0</v>
      </c>
    </row>
    <row r="239" spans="1:8">
      <c r="A239" s="69">
        <f ca="1">Overview!$W$8</f>
        <v>44720</v>
      </c>
      <c r="B239" s="65" t="e">
        <f t="shared" si="15"/>
        <v>#VALUE!</v>
      </c>
      <c r="C239" s="65" t="s">
        <v>381</v>
      </c>
      <c r="D239" s="66">
        <f t="shared" si="19"/>
        <v>0</v>
      </c>
      <c r="E239" s="107">
        <f t="shared" si="16"/>
        <v>0</v>
      </c>
      <c r="F239" s="109">
        <f t="shared" si="18"/>
        <v>0</v>
      </c>
      <c r="G239" s="67" t="s">
        <v>13</v>
      </c>
      <c r="H239" s="67">
        <f t="shared" si="17"/>
        <v>0</v>
      </c>
    </row>
    <row r="240" spans="1:8">
      <c r="A240" s="69">
        <f ca="1">Overview!$W$8</f>
        <v>44720</v>
      </c>
      <c r="B240" s="65" t="e">
        <f t="shared" si="15"/>
        <v>#VALUE!</v>
      </c>
      <c r="C240" s="65" t="s">
        <v>381</v>
      </c>
      <c r="D240" s="66">
        <f t="shared" si="19"/>
        <v>0</v>
      </c>
      <c r="E240" s="107">
        <f t="shared" si="16"/>
        <v>0</v>
      </c>
      <c r="F240" s="109">
        <f t="shared" si="18"/>
        <v>0</v>
      </c>
      <c r="G240" s="67" t="s">
        <v>13</v>
      </c>
      <c r="H240" s="67">
        <f t="shared" si="17"/>
        <v>0</v>
      </c>
    </row>
    <row r="241" spans="1:8">
      <c r="A241" s="69">
        <f ca="1">Overview!$W$8</f>
        <v>44720</v>
      </c>
      <c r="B241" s="65" t="e">
        <f t="shared" si="15"/>
        <v>#VALUE!</v>
      </c>
      <c r="C241" s="65" t="s">
        <v>381</v>
      </c>
      <c r="D241" s="66">
        <f t="shared" si="19"/>
        <v>0</v>
      </c>
      <c r="E241" s="107">
        <f t="shared" si="16"/>
        <v>0</v>
      </c>
      <c r="F241" s="109">
        <f t="shared" si="18"/>
        <v>0</v>
      </c>
      <c r="G241" s="67" t="s">
        <v>13</v>
      </c>
      <c r="H241" s="67">
        <f t="shared" si="17"/>
        <v>0</v>
      </c>
    </row>
    <row r="242" spans="1:8">
      <c r="A242" s="69">
        <f ca="1">Overview!$W$8</f>
        <v>44720</v>
      </c>
      <c r="B242" s="65" t="e">
        <f t="shared" si="15"/>
        <v>#VALUE!</v>
      </c>
      <c r="C242" s="65" t="s">
        <v>381</v>
      </c>
      <c r="D242" s="66">
        <f t="shared" si="19"/>
        <v>0</v>
      </c>
      <c r="E242" s="107">
        <f t="shared" si="16"/>
        <v>0</v>
      </c>
      <c r="F242" s="109">
        <f t="shared" si="18"/>
        <v>0</v>
      </c>
      <c r="G242" s="67" t="s">
        <v>13</v>
      </c>
      <c r="H242" s="67">
        <f t="shared" si="17"/>
        <v>0</v>
      </c>
    </row>
    <row r="243" spans="1:8">
      <c r="A243" s="69">
        <f ca="1">Overview!$W$8</f>
        <v>44720</v>
      </c>
      <c r="B243" s="65" t="e">
        <f t="shared" si="15"/>
        <v>#VALUE!</v>
      </c>
      <c r="C243" s="65" t="s">
        <v>381</v>
      </c>
      <c r="D243" s="66">
        <f t="shared" si="19"/>
        <v>0</v>
      </c>
      <c r="E243" s="107">
        <f t="shared" si="16"/>
        <v>0</v>
      </c>
      <c r="F243" s="109">
        <f t="shared" si="18"/>
        <v>0</v>
      </c>
      <c r="G243" s="67" t="s">
        <v>13</v>
      </c>
      <c r="H243" s="67">
        <f t="shared" si="17"/>
        <v>0</v>
      </c>
    </row>
    <row r="244" spans="1:8">
      <c r="A244" s="69">
        <f ca="1">Overview!$W$8</f>
        <v>44720</v>
      </c>
      <c r="B244" s="65" t="e">
        <f t="shared" si="15"/>
        <v>#VALUE!</v>
      </c>
      <c r="C244" s="65" t="s">
        <v>381</v>
      </c>
      <c r="D244" s="66">
        <f t="shared" si="19"/>
        <v>0</v>
      </c>
      <c r="E244" s="107">
        <f t="shared" si="16"/>
        <v>0</v>
      </c>
      <c r="F244" s="109">
        <f t="shared" si="18"/>
        <v>0</v>
      </c>
      <c r="G244" s="67" t="s">
        <v>13</v>
      </c>
      <c r="H244" s="67">
        <f t="shared" si="17"/>
        <v>0</v>
      </c>
    </row>
    <row r="245" spans="1:8">
      <c r="A245" s="69">
        <f ca="1">Overview!$W$8</f>
        <v>44720</v>
      </c>
      <c r="B245" s="65" t="e">
        <f t="shared" si="15"/>
        <v>#VALUE!</v>
      </c>
      <c r="C245" s="65" t="s">
        <v>381</v>
      </c>
      <c r="D245" s="66">
        <f t="shared" si="19"/>
        <v>0</v>
      </c>
      <c r="E245" s="107">
        <f t="shared" si="16"/>
        <v>0</v>
      </c>
      <c r="F245" s="109">
        <f t="shared" si="18"/>
        <v>0</v>
      </c>
      <c r="G245" s="67" t="s">
        <v>13</v>
      </c>
      <c r="H245" s="67">
        <f t="shared" si="17"/>
        <v>0</v>
      </c>
    </row>
    <row r="246" spans="1:8">
      <c r="A246" s="69">
        <f ca="1">Overview!$W$8</f>
        <v>44720</v>
      </c>
      <c r="B246" s="65" t="e">
        <f t="shared" si="15"/>
        <v>#VALUE!</v>
      </c>
      <c r="C246" s="65" t="s">
        <v>381</v>
      </c>
      <c r="D246" s="66">
        <f t="shared" si="19"/>
        <v>0</v>
      </c>
      <c r="E246" s="107">
        <f t="shared" si="16"/>
        <v>0</v>
      </c>
      <c r="F246" s="109">
        <f t="shared" si="18"/>
        <v>0</v>
      </c>
      <c r="G246" s="67" t="s">
        <v>13</v>
      </c>
      <c r="H246" s="67">
        <f t="shared" si="17"/>
        <v>0</v>
      </c>
    </row>
    <row r="247" spans="1:8">
      <c r="A247" s="69">
        <f ca="1">Overview!$W$8</f>
        <v>44720</v>
      </c>
      <c r="B247" s="65" t="e">
        <f t="shared" ref="B247:B310" si="20">MID(O247,FIND(" ",O247)+1,8)</f>
        <v>#VALUE!</v>
      </c>
      <c r="C247" s="65" t="s">
        <v>381</v>
      </c>
      <c r="D247" s="66">
        <f t="shared" si="19"/>
        <v>0</v>
      </c>
      <c r="E247" s="107">
        <f t="shared" ref="E247:E310" si="21">M247</f>
        <v>0</v>
      </c>
      <c r="F247" s="109">
        <f t="shared" si="18"/>
        <v>0</v>
      </c>
      <c r="G247" s="67" t="s">
        <v>13</v>
      </c>
      <c r="H247" s="67">
        <f t="shared" ref="H247:H310" si="22">Q247</f>
        <v>0</v>
      </c>
    </row>
    <row r="248" spans="1:8">
      <c r="A248" s="69">
        <f ca="1">Overview!$W$8</f>
        <v>44720</v>
      </c>
      <c r="B248" s="65" t="e">
        <f t="shared" si="20"/>
        <v>#VALUE!</v>
      </c>
      <c r="C248" s="65" t="s">
        <v>381</v>
      </c>
      <c r="D248" s="66">
        <f t="shared" si="19"/>
        <v>0</v>
      </c>
      <c r="E248" s="107">
        <f t="shared" si="21"/>
        <v>0</v>
      </c>
      <c r="F248" s="109">
        <f t="shared" ref="F248:F271" si="23">(D248*E248)</f>
        <v>0</v>
      </c>
      <c r="G248" s="67" t="s">
        <v>13</v>
      </c>
      <c r="H248" s="67">
        <f t="shared" si="22"/>
        <v>0</v>
      </c>
    </row>
    <row r="249" spans="1:8">
      <c r="A249" s="69">
        <f ca="1">Overview!$W$8</f>
        <v>44720</v>
      </c>
      <c r="B249" s="65" t="e">
        <f t="shared" si="20"/>
        <v>#VALUE!</v>
      </c>
      <c r="C249" s="65" t="s">
        <v>381</v>
      </c>
      <c r="D249" s="66">
        <f t="shared" si="19"/>
        <v>0</v>
      </c>
      <c r="E249" s="107">
        <f t="shared" si="21"/>
        <v>0</v>
      </c>
      <c r="F249" s="109">
        <f t="shared" si="23"/>
        <v>0</v>
      </c>
      <c r="G249" s="67" t="s">
        <v>13</v>
      </c>
      <c r="H249" s="67">
        <f t="shared" si="22"/>
        <v>0</v>
      </c>
    </row>
    <row r="250" spans="1:8">
      <c r="A250" s="69">
        <f ca="1">Overview!$W$8</f>
        <v>44720</v>
      </c>
      <c r="B250" s="65" t="e">
        <f t="shared" si="20"/>
        <v>#VALUE!</v>
      </c>
      <c r="C250" s="65" t="s">
        <v>381</v>
      </c>
      <c r="D250" s="66">
        <f t="shared" ref="D250:D310" si="24">L250</f>
        <v>0</v>
      </c>
      <c r="E250" s="107">
        <f t="shared" si="21"/>
        <v>0</v>
      </c>
      <c r="F250" s="109">
        <f t="shared" si="23"/>
        <v>0</v>
      </c>
      <c r="G250" s="67" t="s">
        <v>13</v>
      </c>
      <c r="H250" s="67">
        <f t="shared" si="22"/>
        <v>0</v>
      </c>
    </row>
    <row r="251" spans="1:8">
      <c r="A251" s="69">
        <f ca="1">Overview!$W$8</f>
        <v>44720</v>
      </c>
      <c r="B251" s="65" t="e">
        <f t="shared" si="20"/>
        <v>#VALUE!</v>
      </c>
      <c r="C251" s="65" t="s">
        <v>381</v>
      </c>
      <c r="D251" s="66">
        <f t="shared" si="24"/>
        <v>0</v>
      </c>
      <c r="E251" s="107">
        <f t="shared" si="21"/>
        <v>0</v>
      </c>
      <c r="F251" s="109">
        <f t="shared" si="23"/>
        <v>0</v>
      </c>
      <c r="G251" s="67" t="s">
        <v>13</v>
      </c>
      <c r="H251" s="67">
        <f t="shared" si="22"/>
        <v>0</v>
      </c>
    </row>
    <row r="252" spans="1:8">
      <c r="A252" s="69">
        <f ca="1">Overview!$W$8</f>
        <v>44720</v>
      </c>
      <c r="B252" s="65" t="e">
        <f t="shared" si="20"/>
        <v>#VALUE!</v>
      </c>
      <c r="C252" s="65" t="s">
        <v>381</v>
      </c>
      <c r="D252" s="66">
        <f t="shared" si="24"/>
        <v>0</v>
      </c>
      <c r="E252" s="107">
        <f t="shared" si="21"/>
        <v>0</v>
      </c>
      <c r="F252" s="109">
        <f t="shared" si="23"/>
        <v>0</v>
      </c>
      <c r="G252" s="67" t="s">
        <v>13</v>
      </c>
      <c r="H252" s="67">
        <f t="shared" si="22"/>
        <v>0</v>
      </c>
    </row>
    <row r="253" spans="1:8">
      <c r="A253" s="69">
        <f ca="1">Overview!$W$8</f>
        <v>44720</v>
      </c>
      <c r="B253" s="65" t="e">
        <f t="shared" si="20"/>
        <v>#VALUE!</v>
      </c>
      <c r="C253" s="65" t="s">
        <v>381</v>
      </c>
      <c r="D253" s="66">
        <f t="shared" si="24"/>
        <v>0</v>
      </c>
      <c r="E253" s="107">
        <f t="shared" si="21"/>
        <v>0</v>
      </c>
      <c r="F253" s="109">
        <f t="shared" si="23"/>
        <v>0</v>
      </c>
      <c r="G253" s="67" t="s">
        <v>13</v>
      </c>
      <c r="H253" s="67">
        <f t="shared" si="22"/>
        <v>0</v>
      </c>
    </row>
    <row r="254" spans="1:8">
      <c r="A254" s="69">
        <f ca="1">Overview!$W$8</f>
        <v>44720</v>
      </c>
      <c r="B254" s="65" t="e">
        <f t="shared" si="20"/>
        <v>#VALUE!</v>
      </c>
      <c r="C254" s="65" t="s">
        <v>381</v>
      </c>
      <c r="D254" s="66">
        <f t="shared" si="24"/>
        <v>0</v>
      </c>
      <c r="E254" s="107">
        <f t="shared" si="21"/>
        <v>0</v>
      </c>
      <c r="F254" s="109">
        <f t="shared" si="23"/>
        <v>0</v>
      </c>
      <c r="G254" s="67" t="s">
        <v>13</v>
      </c>
      <c r="H254" s="67">
        <f t="shared" si="22"/>
        <v>0</v>
      </c>
    </row>
    <row r="255" spans="1:8">
      <c r="A255" s="69">
        <f ca="1">Overview!$W$8</f>
        <v>44720</v>
      </c>
      <c r="B255" s="65" t="e">
        <f t="shared" si="20"/>
        <v>#VALUE!</v>
      </c>
      <c r="C255" s="65" t="s">
        <v>381</v>
      </c>
      <c r="D255" s="66">
        <f t="shared" si="24"/>
        <v>0</v>
      </c>
      <c r="E255" s="107">
        <f t="shared" si="21"/>
        <v>0</v>
      </c>
      <c r="F255" s="109">
        <f t="shared" si="23"/>
        <v>0</v>
      </c>
      <c r="G255" s="67" t="s">
        <v>13</v>
      </c>
      <c r="H255" s="67">
        <f t="shared" si="22"/>
        <v>0</v>
      </c>
    </row>
    <row r="256" spans="1:8">
      <c r="A256" s="69">
        <f ca="1">Overview!$W$8</f>
        <v>44720</v>
      </c>
      <c r="B256" s="65" t="e">
        <f t="shared" si="20"/>
        <v>#VALUE!</v>
      </c>
      <c r="C256" s="65" t="s">
        <v>381</v>
      </c>
      <c r="D256" s="66">
        <f t="shared" si="24"/>
        <v>0</v>
      </c>
      <c r="E256" s="107">
        <f t="shared" si="21"/>
        <v>0</v>
      </c>
      <c r="F256" s="109">
        <f t="shared" si="23"/>
        <v>0</v>
      </c>
      <c r="G256" s="67" t="s">
        <v>13</v>
      </c>
      <c r="H256" s="67">
        <f t="shared" si="22"/>
        <v>0</v>
      </c>
    </row>
    <row r="257" spans="1:8">
      <c r="A257" s="69">
        <f ca="1">Overview!$W$8</f>
        <v>44720</v>
      </c>
      <c r="B257" s="65" t="e">
        <f t="shared" si="20"/>
        <v>#VALUE!</v>
      </c>
      <c r="C257" s="65" t="s">
        <v>381</v>
      </c>
      <c r="D257" s="66">
        <f t="shared" si="24"/>
        <v>0</v>
      </c>
      <c r="E257" s="107">
        <f t="shared" si="21"/>
        <v>0</v>
      </c>
      <c r="F257" s="109">
        <f t="shared" si="23"/>
        <v>0</v>
      </c>
      <c r="G257" s="67" t="s">
        <v>13</v>
      </c>
      <c r="H257" s="67">
        <f t="shared" si="22"/>
        <v>0</v>
      </c>
    </row>
    <row r="258" spans="1:8">
      <c r="A258" s="69">
        <f ca="1">Overview!$W$8</f>
        <v>44720</v>
      </c>
      <c r="B258" s="65" t="e">
        <f t="shared" si="20"/>
        <v>#VALUE!</v>
      </c>
      <c r="C258" s="65" t="s">
        <v>381</v>
      </c>
      <c r="D258" s="66">
        <f t="shared" si="24"/>
        <v>0</v>
      </c>
      <c r="E258" s="107">
        <f t="shared" si="21"/>
        <v>0</v>
      </c>
      <c r="F258" s="109">
        <f t="shared" si="23"/>
        <v>0</v>
      </c>
      <c r="G258" s="67" t="s">
        <v>13</v>
      </c>
      <c r="H258" s="67">
        <f t="shared" si="22"/>
        <v>0</v>
      </c>
    </row>
    <row r="259" spans="1:8">
      <c r="A259" s="69">
        <f ca="1">Overview!$W$8</f>
        <v>44720</v>
      </c>
      <c r="B259" s="65" t="e">
        <f t="shared" si="20"/>
        <v>#VALUE!</v>
      </c>
      <c r="C259" s="65" t="s">
        <v>381</v>
      </c>
      <c r="D259" s="66">
        <f t="shared" si="24"/>
        <v>0</v>
      </c>
      <c r="E259" s="107">
        <f t="shared" si="21"/>
        <v>0</v>
      </c>
      <c r="F259" s="109">
        <f t="shared" si="23"/>
        <v>0</v>
      </c>
      <c r="G259" s="67" t="s">
        <v>13</v>
      </c>
      <c r="H259" s="67">
        <f t="shared" si="22"/>
        <v>0</v>
      </c>
    </row>
    <row r="260" spans="1:8">
      <c r="A260" s="69">
        <f ca="1">Overview!$W$8</f>
        <v>44720</v>
      </c>
      <c r="B260" s="65" t="e">
        <f t="shared" si="20"/>
        <v>#VALUE!</v>
      </c>
      <c r="C260" s="65" t="s">
        <v>381</v>
      </c>
      <c r="D260" s="66">
        <f t="shared" si="24"/>
        <v>0</v>
      </c>
      <c r="E260" s="107">
        <f t="shared" si="21"/>
        <v>0</v>
      </c>
      <c r="F260" s="109">
        <f t="shared" si="23"/>
        <v>0</v>
      </c>
      <c r="G260" s="67" t="s">
        <v>13</v>
      </c>
      <c r="H260" s="67">
        <f t="shared" si="22"/>
        <v>0</v>
      </c>
    </row>
    <row r="261" spans="1:8">
      <c r="A261" s="69">
        <f ca="1">Overview!$W$8</f>
        <v>44720</v>
      </c>
      <c r="B261" s="65" t="e">
        <f t="shared" si="20"/>
        <v>#VALUE!</v>
      </c>
      <c r="C261" s="65" t="s">
        <v>381</v>
      </c>
      <c r="D261" s="66">
        <f t="shared" si="24"/>
        <v>0</v>
      </c>
      <c r="E261" s="107">
        <f t="shared" si="21"/>
        <v>0</v>
      </c>
      <c r="F261" s="109">
        <f t="shared" si="23"/>
        <v>0</v>
      </c>
      <c r="G261" s="67" t="s">
        <v>13</v>
      </c>
      <c r="H261" s="67">
        <f t="shared" si="22"/>
        <v>0</v>
      </c>
    </row>
    <row r="262" spans="1:8">
      <c r="A262" s="69">
        <f ca="1">Overview!$W$8</f>
        <v>44720</v>
      </c>
      <c r="B262" s="65" t="e">
        <f t="shared" si="20"/>
        <v>#VALUE!</v>
      </c>
      <c r="C262" s="65" t="s">
        <v>381</v>
      </c>
      <c r="D262" s="66">
        <f t="shared" si="24"/>
        <v>0</v>
      </c>
      <c r="E262" s="107">
        <f t="shared" si="21"/>
        <v>0</v>
      </c>
      <c r="F262" s="109">
        <f t="shared" si="23"/>
        <v>0</v>
      </c>
      <c r="G262" s="67" t="s">
        <v>13</v>
      </c>
      <c r="H262" s="67">
        <f t="shared" si="22"/>
        <v>0</v>
      </c>
    </row>
    <row r="263" spans="1:8">
      <c r="A263" s="69">
        <f ca="1">Overview!$W$8</f>
        <v>44720</v>
      </c>
      <c r="B263" s="65" t="e">
        <f t="shared" si="20"/>
        <v>#VALUE!</v>
      </c>
      <c r="C263" s="65" t="s">
        <v>381</v>
      </c>
      <c r="D263" s="66">
        <f t="shared" si="24"/>
        <v>0</v>
      </c>
      <c r="E263" s="107">
        <f t="shared" si="21"/>
        <v>0</v>
      </c>
      <c r="F263" s="109">
        <f t="shared" si="23"/>
        <v>0</v>
      </c>
      <c r="G263" s="67" t="s">
        <v>13</v>
      </c>
      <c r="H263" s="67">
        <f t="shared" si="22"/>
        <v>0</v>
      </c>
    </row>
    <row r="264" spans="1:8">
      <c r="A264" s="69">
        <f ca="1">Overview!$W$8</f>
        <v>44720</v>
      </c>
      <c r="B264" s="65" t="e">
        <f t="shared" si="20"/>
        <v>#VALUE!</v>
      </c>
      <c r="C264" s="65" t="s">
        <v>381</v>
      </c>
      <c r="D264" s="66">
        <f t="shared" si="24"/>
        <v>0</v>
      </c>
      <c r="E264" s="107">
        <f t="shared" si="21"/>
        <v>0</v>
      </c>
      <c r="F264" s="109">
        <f t="shared" si="23"/>
        <v>0</v>
      </c>
      <c r="G264" s="67" t="s">
        <v>13</v>
      </c>
      <c r="H264" s="67">
        <f t="shared" si="22"/>
        <v>0</v>
      </c>
    </row>
    <row r="265" spans="1:8">
      <c r="A265" s="69">
        <f ca="1">Overview!$W$8</f>
        <v>44720</v>
      </c>
      <c r="B265" s="65" t="e">
        <f t="shared" si="20"/>
        <v>#VALUE!</v>
      </c>
      <c r="C265" s="65" t="s">
        <v>381</v>
      </c>
      <c r="D265" s="66">
        <f t="shared" si="24"/>
        <v>0</v>
      </c>
      <c r="E265" s="107">
        <f t="shared" si="21"/>
        <v>0</v>
      </c>
      <c r="F265" s="109">
        <f t="shared" si="23"/>
        <v>0</v>
      </c>
      <c r="G265" s="67" t="s">
        <v>13</v>
      </c>
      <c r="H265" s="67">
        <f t="shared" si="22"/>
        <v>0</v>
      </c>
    </row>
    <row r="266" spans="1:8">
      <c r="A266" s="69">
        <f ca="1">Overview!$W$8</f>
        <v>44720</v>
      </c>
      <c r="B266" s="65" t="e">
        <f t="shared" si="20"/>
        <v>#VALUE!</v>
      </c>
      <c r="C266" s="65" t="s">
        <v>381</v>
      </c>
      <c r="D266" s="66">
        <f t="shared" si="24"/>
        <v>0</v>
      </c>
      <c r="E266" s="107">
        <f t="shared" si="21"/>
        <v>0</v>
      </c>
      <c r="F266" s="109">
        <f t="shared" si="23"/>
        <v>0</v>
      </c>
      <c r="G266" s="67" t="s">
        <v>13</v>
      </c>
      <c r="H266" s="67">
        <f t="shared" si="22"/>
        <v>0</v>
      </c>
    </row>
    <row r="267" spans="1:8">
      <c r="A267" s="69">
        <f ca="1">Overview!$W$8</f>
        <v>44720</v>
      </c>
      <c r="B267" s="65" t="e">
        <f t="shared" si="20"/>
        <v>#VALUE!</v>
      </c>
      <c r="C267" s="65" t="s">
        <v>381</v>
      </c>
      <c r="D267" s="66">
        <f t="shared" si="24"/>
        <v>0</v>
      </c>
      <c r="E267" s="107">
        <f t="shared" si="21"/>
        <v>0</v>
      </c>
      <c r="F267" s="109">
        <f t="shared" si="23"/>
        <v>0</v>
      </c>
      <c r="G267" s="67" t="s">
        <v>13</v>
      </c>
      <c r="H267" s="67">
        <f t="shared" si="22"/>
        <v>0</v>
      </c>
    </row>
    <row r="268" spans="1:8">
      <c r="A268" s="69">
        <f ca="1">Overview!$W$8</f>
        <v>44720</v>
      </c>
      <c r="B268" s="65" t="e">
        <f t="shared" si="20"/>
        <v>#VALUE!</v>
      </c>
      <c r="C268" s="65" t="s">
        <v>381</v>
      </c>
      <c r="D268" s="66">
        <f t="shared" si="24"/>
        <v>0</v>
      </c>
      <c r="E268" s="107">
        <f t="shared" si="21"/>
        <v>0</v>
      </c>
      <c r="F268" s="109">
        <f t="shared" si="23"/>
        <v>0</v>
      </c>
      <c r="G268" s="67" t="s">
        <v>13</v>
      </c>
      <c r="H268" s="67">
        <f t="shared" si="22"/>
        <v>0</v>
      </c>
    </row>
    <row r="269" spans="1:8">
      <c r="A269" s="69">
        <f ca="1">Overview!$W$8</f>
        <v>44720</v>
      </c>
      <c r="B269" s="65" t="e">
        <f t="shared" si="20"/>
        <v>#VALUE!</v>
      </c>
      <c r="C269" s="65" t="s">
        <v>381</v>
      </c>
      <c r="D269" s="66">
        <f t="shared" si="24"/>
        <v>0</v>
      </c>
      <c r="E269" s="107">
        <f t="shared" si="21"/>
        <v>0</v>
      </c>
      <c r="F269" s="109">
        <f t="shared" si="23"/>
        <v>0</v>
      </c>
      <c r="G269" s="67" t="s">
        <v>13</v>
      </c>
      <c r="H269" s="67">
        <f t="shared" si="22"/>
        <v>0</v>
      </c>
    </row>
    <row r="270" spans="1:8">
      <c r="A270" s="69">
        <f ca="1">Overview!$W$8</f>
        <v>44720</v>
      </c>
      <c r="B270" s="65" t="e">
        <f t="shared" si="20"/>
        <v>#VALUE!</v>
      </c>
      <c r="C270" s="65" t="s">
        <v>381</v>
      </c>
      <c r="D270" s="66">
        <f t="shared" si="24"/>
        <v>0</v>
      </c>
      <c r="E270" s="107">
        <f t="shared" si="21"/>
        <v>0</v>
      </c>
      <c r="F270" s="109">
        <f>(D270*E270)</f>
        <v>0</v>
      </c>
      <c r="G270" s="67" t="s">
        <v>13</v>
      </c>
      <c r="H270" s="67">
        <f t="shared" si="22"/>
        <v>0</v>
      </c>
    </row>
    <row r="271" spans="1:8">
      <c r="A271" s="69">
        <f ca="1">Overview!$W$8</f>
        <v>44720</v>
      </c>
      <c r="B271" s="65" t="e">
        <f t="shared" si="20"/>
        <v>#VALUE!</v>
      </c>
      <c r="C271" s="65" t="s">
        <v>381</v>
      </c>
      <c r="D271" s="66">
        <f t="shared" si="24"/>
        <v>0</v>
      </c>
      <c r="E271" s="107">
        <f t="shared" si="21"/>
        <v>0</v>
      </c>
      <c r="F271" s="109">
        <f t="shared" si="23"/>
        <v>0</v>
      </c>
      <c r="G271" s="67" t="s">
        <v>13</v>
      </c>
      <c r="H271" s="67">
        <f t="shared" si="22"/>
        <v>0</v>
      </c>
    </row>
    <row r="272" spans="1:8">
      <c r="A272" s="69">
        <f ca="1">Overview!$W$8</f>
        <v>44720</v>
      </c>
      <c r="B272" s="65" t="e">
        <f t="shared" si="20"/>
        <v>#VALUE!</v>
      </c>
      <c r="C272" s="65" t="s">
        <v>381</v>
      </c>
      <c r="D272" s="66">
        <f t="shared" si="24"/>
        <v>0</v>
      </c>
      <c r="E272" s="107">
        <f t="shared" si="21"/>
        <v>0</v>
      </c>
      <c r="F272" s="109">
        <f t="shared" ref="F272:F327" si="25">(D272*E272)</f>
        <v>0</v>
      </c>
      <c r="G272" s="67" t="s">
        <v>13</v>
      </c>
      <c r="H272" s="67">
        <f t="shared" si="22"/>
        <v>0</v>
      </c>
    </row>
    <row r="273" spans="1:8">
      <c r="A273" s="69">
        <f ca="1">Overview!$W$8</f>
        <v>44720</v>
      </c>
      <c r="B273" s="65" t="e">
        <f t="shared" si="20"/>
        <v>#VALUE!</v>
      </c>
      <c r="C273" s="65" t="s">
        <v>381</v>
      </c>
      <c r="D273" s="66">
        <f t="shared" si="24"/>
        <v>0</v>
      </c>
      <c r="E273" s="107">
        <f t="shared" si="21"/>
        <v>0</v>
      </c>
      <c r="F273" s="109">
        <f t="shared" si="25"/>
        <v>0</v>
      </c>
      <c r="G273" s="67" t="s">
        <v>13</v>
      </c>
      <c r="H273" s="67">
        <f t="shared" si="22"/>
        <v>0</v>
      </c>
    </row>
    <row r="274" spans="1:8">
      <c r="A274" s="69">
        <f ca="1">Overview!$W$8</f>
        <v>44720</v>
      </c>
      <c r="B274" s="65" t="e">
        <f t="shared" si="20"/>
        <v>#VALUE!</v>
      </c>
      <c r="C274" s="65" t="s">
        <v>381</v>
      </c>
      <c r="D274" s="66">
        <f t="shared" si="24"/>
        <v>0</v>
      </c>
      <c r="E274" s="107">
        <f t="shared" si="21"/>
        <v>0</v>
      </c>
      <c r="F274" s="109">
        <f t="shared" si="25"/>
        <v>0</v>
      </c>
      <c r="G274" s="67" t="s">
        <v>13</v>
      </c>
      <c r="H274" s="67">
        <f t="shared" si="22"/>
        <v>0</v>
      </c>
    </row>
    <row r="275" spans="1:8">
      <c r="A275" s="69">
        <f ca="1">Overview!$W$8</f>
        <v>44720</v>
      </c>
      <c r="B275" s="65" t="e">
        <f t="shared" si="20"/>
        <v>#VALUE!</v>
      </c>
      <c r="C275" s="65" t="s">
        <v>381</v>
      </c>
      <c r="D275" s="66">
        <f t="shared" si="24"/>
        <v>0</v>
      </c>
      <c r="E275" s="107">
        <f t="shared" si="21"/>
        <v>0</v>
      </c>
      <c r="F275" s="109">
        <f t="shared" si="25"/>
        <v>0</v>
      </c>
      <c r="G275" s="67" t="s">
        <v>13</v>
      </c>
      <c r="H275" s="67">
        <f t="shared" si="22"/>
        <v>0</v>
      </c>
    </row>
    <row r="276" spans="1:8">
      <c r="A276" s="69">
        <f ca="1">Overview!$W$8</f>
        <v>44720</v>
      </c>
      <c r="B276" s="65" t="e">
        <f t="shared" si="20"/>
        <v>#VALUE!</v>
      </c>
      <c r="C276" s="65" t="s">
        <v>381</v>
      </c>
      <c r="D276" s="66">
        <f t="shared" si="24"/>
        <v>0</v>
      </c>
      <c r="E276" s="107">
        <f t="shared" si="21"/>
        <v>0</v>
      </c>
      <c r="F276" s="109">
        <f t="shared" si="25"/>
        <v>0</v>
      </c>
      <c r="G276" s="67" t="s">
        <v>13</v>
      </c>
      <c r="H276" s="67">
        <f t="shared" si="22"/>
        <v>0</v>
      </c>
    </row>
    <row r="277" spans="1:8">
      <c r="A277" s="69">
        <f ca="1">Overview!$W$8</f>
        <v>44720</v>
      </c>
      <c r="B277" s="65" t="e">
        <f t="shared" si="20"/>
        <v>#VALUE!</v>
      </c>
      <c r="C277" s="65" t="s">
        <v>381</v>
      </c>
      <c r="D277" s="66">
        <f t="shared" si="24"/>
        <v>0</v>
      </c>
      <c r="E277" s="107">
        <f t="shared" si="21"/>
        <v>0</v>
      </c>
      <c r="F277" s="109">
        <f t="shared" si="25"/>
        <v>0</v>
      </c>
      <c r="G277" s="67" t="s">
        <v>13</v>
      </c>
      <c r="H277" s="67">
        <f t="shared" si="22"/>
        <v>0</v>
      </c>
    </row>
    <row r="278" spans="1:8">
      <c r="A278" s="69">
        <f ca="1">Overview!$W$8</f>
        <v>44720</v>
      </c>
      <c r="B278" s="65" t="e">
        <f t="shared" si="20"/>
        <v>#VALUE!</v>
      </c>
      <c r="C278" s="65" t="s">
        <v>381</v>
      </c>
      <c r="D278" s="66">
        <f t="shared" si="24"/>
        <v>0</v>
      </c>
      <c r="E278" s="107">
        <f t="shared" si="21"/>
        <v>0</v>
      </c>
      <c r="F278" s="109">
        <f t="shared" si="25"/>
        <v>0</v>
      </c>
      <c r="G278" s="67" t="s">
        <v>13</v>
      </c>
      <c r="H278" s="67">
        <f t="shared" si="22"/>
        <v>0</v>
      </c>
    </row>
    <row r="279" spans="1:8">
      <c r="A279" s="69">
        <f ca="1">Overview!$W$8</f>
        <v>44720</v>
      </c>
      <c r="B279" s="65" t="e">
        <f t="shared" si="20"/>
        <v>#VALUE!</v>
      </c>
      <c r="C279" s="65" t="s">
        <v>381</v>
      </c>
      <c r="D279" s="66">
        <f t="shared" si="24"/>
        <v>0</v>
      </c>
      <c r="E279" s="107">
        <f t="shared" si="21"/>
        <v>0</v>
      </c>
      <c r="F279" s="109">
        <f t="shared" si="25"/>
        <v>0</v>
      </c>
      <c r="G279" s="67" t="s">
        <v>13</v>
      </c>
      <c r="H279" s="67">
        <f t="shared" si="22"/>
        <v>0</v>
      </c>
    </row>
    <row r="280" spans="1:8">
      <c r="A280" s="69">
        <f ca="1">Overview!$W$8</f>
        <v>44720</v>
      </c>
      <c r="B280" s="65" t="e">
        <f t="shared" si="20"/>
        <v>#VALUE!</v>
      </c>
      <c r="C280" s="65" t="s">
        <v>381</v>
      </c>
      <c r="D280" s="66">
        <f t="shared" si="24"/>
        <v>0</v>
      </c>
      <c r="E280" s="107">
        <f t="shared" si="21"/>
        <v>0</v>
      </c>
      <c r="F280" s="109">
        <f t="shared" si="25"/>
        <v>0</v>
      </c>
      <c r="G280" s="67" t="s">
        <v>13</v>
      </c>
      <c r="H280" s="67">
        <f t="shared" si="22"/>
        <v>0</v>
      </c>
    </row>
    <row r="281" spans="1:8">
      <c r="A281" s="69">
        <f ca="1">Overview!$W$8</f>
        <v>44720</v>
      </c>
      <c r="B281" s="65" t="e">
        <f t="shared" si="20"/>
        <v>#VALUE!</v>
      </c>
      <c r="C281" s="65" t="s">
        <v>381</v>
      </c>
      <c r="D281" s="66">
        <f t="shared" si="24"/>
        <v>0</v>
      </c>
      <c r="E281" s="107">
        <f t="shared" si="21"/>
        <v>0</v>
      </c>
      <c r="F281" s="109">
        <f t="shared" si="25"/>
        <v>0</v>
      </c>
      <c r="G281" s="67" t="s">
        <v>13</v>
      </c>
      <c r="H281" s="67">
        <f t="shared" si="22"/>
        <v>0</v>
      </c>
    </row>
    <row r="282" spans="1:8">
      <c r="A282" s="69">
        <f ca="1">Overview!$W$8</f>
        <v>44720</v>
      </c>
      <c r="B282" s="65" t="e">
        <f t="shared" si="20"/>
        <v>#VALUE!</v>
      </c>
      <c r="C282" s="65" t="s">
        <v>381</v>
      </c>
      <c r="D282" s="66">
        <f t="shared" si="24"/>
        <v>0</v>
      </c>
      <c r="E282" s="107">
        <f t="shared" si="21"/>
        <v>0</v>
      </c>
      <c r="F282" s="109">
        <f t="shared" si="25"/>
        <v>0</v>
      </c>
      <c r="G282" s="67" t="s">
        <v>13</v>
      </c>
      <c r="H282" s="67">
        <f t="shared" si="22"/>
        <v>0</v>
      </c>
    </row>
    <row r="283" spans="1:8">
      <c r="A283" s="69">
        <f ca="1">Overview!$W$8</f>
        <v>44720</v>
      </c>
      <c r="B283" s="65" t="e">
        <f t="shared" si="20"/>
        <v>#VALUE!</v>
      </c>
      <c r="C283" s="65" t="s">
        <v>381</v>
      </c>
      <c r="D283" s="66">
        <f t="shared" si="24"/>
        <v>0</v>
      </c>
      <c r="E283" s="107">
        <f t="shared" si="21"/>
        <v>0</v>
      </c>
      <c r="F283" s="109">
        <f t="shared" si="25"/>
        <v>0</v>
      </c>
      <c r="G283" s="67" t="s">
        <v>13</v>
      </c>
      <c r="H283" s="67">
        <f t="shared" si="22"/>
        <v>0</v>
      </c>
    </row>
    <row r="284" spans="1:8">
      <c r="A284" s="69">
        <f ca="1">Overview!$W$8</f>
        <v>44720</v>
      </c>
      <c r="B284" s="65" t="e">
        <f t="shared" si="20"/>
        <v>#VALUE!</v>
      </c>
      <c r="C284" s="65" t="s">
        <v>381</v>
      </c>
      <c r="D284" s="66">
        <f t="shared" si="24"/>
        <v>0</v>
      </c>
      <c r="E284" s="107">
        <f t="shared" si="21"/>
        <v>0</v>
      </c>
      <c r="F284" s="109">
        <f t="shared" si="25"/>
        <v>0</v>
      </c>
      <c r="G284" s="67" t="s">
        <v>13</v>
      </c>
      <c r="H284" s="67">
        <f t="shared" si="22"/>
        <v>0</v>
      </c>
    </row>
    <row r="285" spans="1:8">
      <c r="A285" s="69">
        <f ca="1">Overview!$W$8</f>
        <v>44720</v>
      </c>
      <c r="B285" s="65" t="e">
        <f t="shared" si="20"/>
        <v>#VALUE!</v>
      </c>
      <c r="C285" s="65" t="s">
        <v>381</v>
      </c>
      <c r="D285" s="66">
        <f t="shared" si="24"/>
        <v>0</v>
      </c>
      <c r="E285" s="107">
        <f t="shared" si="21"/>
        <v>0</v>
      </c>
      <c r="F285" s="109">
        <f t="shared" si="25"/>
        <v>0</v>
      </c>
      <c r="G285" s="67" t="s">
        <v>13</v>
      </c>
      <c r="H285" s="67">
        <f t="shared" si="22"/>
        <v>0</v>
      </c>
    </row>
    <row r="286" spans="1:8">
      <c r="A286" s="69">
        <f ca="1">Overview!$W$8</f>
        <v>44720</v>
      </c>
      <c r="B286" s="65" t="e">
        <f t="shared" si="20"/>
        <v>#VALUE!</v>
      </c>
      <c r="C286" s="65" t="s">
        <v>381</v>
      </c>
      <c r="D286" s="66">
        <f t="shared" si="24"/>
        <v>0</v>
      </c>
      <c r="E286" s="107">
        <f t="shared" si="21"/>
        <v>0</v>
      </c>
      <c r="F286" s="109">
        <f t="shared" si="25"/>
        <v>0</v>
      </c>
      <c r="G286" s="67" t="s">
        <v>13</v>
      </c>
      <c r="H286" s="67">
        <f t="shared" si="22"/>
        <v>0</v>
      </c>
    </row>
    <row r="287" spans="1:8">
      <c r="A287" s="69">
        <f ca="1">Overview!$W$8</f>
        <v>44720</v>
      </c>
      <c r="B287" s="65" t="e">
        <f t="shared" si="20"/>
        <v>#VALUE!</v>
      </c>
      <c r="C287" s="65" t="s">
        <v>381</v>
      </c>
      <c r="D287" s="66">
        <f t="shared" si="24"/>
        <v>0</v>
      </c>
      <c r="E287" s="107">
        <f t="shared" si="21"/>
        <v>0</v>
      </c>
      <c r="F287" s="109">
        <f t="shared" si="25"/>
        <v>0</v>
      </c>
      <c r="G287" s="67" t="s">
        <v>13</v>
      </c>
      <c r="H287" s="67">
        <f t="shared" si="22"/>
        <v>0</v>
      </c>
    </row>
    <row r="288" spans="1:8">
      <c r="A288" s="69">
        <f ca="1">Overview!$W$8</f>
        <v>44720</v>
      </c>
      <c r="B288" s="65" t="e">
        <f t="shared" si="20"/>
        <v>#VALUE!</v>
      </c>
      <c r="C288" s="65" t="s">
        <v>381</v>
      </c>
      <c r="D288" s="66">
        <f t="shared" si="24"/>
        <v>0</v>
      </c>
      <c r="E288" s="107">
        <f t="shared" si="21"/>
        <v>0</v>
      </c>
      <c r="F288" s="109">
        <f t="shared" si="25"/>
        <v>0</v>
      </c>
      <c r="G288" s="67" t="s">
        <v>13</v>
      </c>
      <c r="H288" s="67">
        <f t="shared" si="22"/>
        <v>0</v>
      </c>
    </row>
    <row r="289" spans="1:8">
      <c r="A289" s="69">
        <f ca="1">Overview!$W$8</f>
        <v>44720</v>
      </c>
      <c r="B289" s="65" t="e">
        <f t="shared" si="20"/>
        <v>#VALUE!</v>
      </c>
      <c r="C289" s="65" t="s">
        <v>381</v>
      </c>
      <c r="D289" s="66">
        <f t="shared" si="24"/>
        <v>0</v>
      </c>
      <c r="E289" s="107">
        <f t="shared" si="21"/>
        <v>0</v>
      </c>
      <c r="F289" s="109">
        <f t="shared" si="25"/>
        <v>0</v>
      </c>
      <c r="G289" s="67" t="s">
        <v>13</v>
      </c>
      <c r="H289" s="67">
        <f t="shared" si="22"/>
        <v>0</v>
      </c>
    </row>
    <row r="290" spans="1:8">
      <c r="A290" s="69">
        <f ca="1">Overview!$W$8</f>
        <v>44720</v>
      </c>
      <c r="B290" s="65" t="e">
        <f t="shared" si="20"/>
        <v>#VALUE!</v>
      </c>
      <c r="C290" s="65" t="s">
        <v>381</v>
      </c>
      <c r="D290" s="66">
        <f t="shared" si="24"/>
        <v>0</v>
      </c>
      <c r="E290" s="107">
        <f t="shared" si="21"/>
        <v>0</v>
      </c>
      <c r="F290" s="109">
        <f t="shared" si="25"/>
        <v>0</v>
      </c>
      <c r="G290" s="67" t="s">
        <v>13</v>
      </c>
      <c r="H290" s="67">
        <f t="shared" si="22"/>
        <v>0</v>
      </c>
    </row>
    <row r="291" spans="1:8">
      <c r="A291" s="69">
        <f ca="1">Overview!$W$8</f>
        <v>44720</v>
      </c>
      <c r="B291" s="65" t="e">
        <f t="shared" si="20"/>
        <v>#VALUE!</v>
      </c>
      <c r="C291" s="65" t="s">
        <v>381</v>
      </c>
      <c r="D291" s="66">
        <f t="shared" si="24"/>
        <v>0</v>
      </c>
      <c r="E291" s="107">
        <f t="shared" si="21"/>
        <v>0</v>
      </c>
      <c r="F291" s="109">
        <f t="shared" si="25"/>
        <v>0</v>
      </c>
      <c r="G291" s="67" t="s">
        <v>13</v>
      </c>
      <c r="H291" s="67">
        <f t="shared" si="22"/>
        <v>0</v>
      </c>
    </row>
    <row r="292" spans="1:8">
      <c r="A292" s="69">
        <f ca="1">Overview!$W$8</f>
        <v>44720</v>
      </c>
      <c r="B292" s="65" t="e">
        <f t="shared" si="20"/>
        <v>#VALUE!</v>
      </c>
      <c r="C292" s="65" t="s">
        <v>381</v>
      </c>
      <c r="D292" s="66">
        <f t="shared" si="24"/>
        <v>0</v>
      </c>
      <c r="E292" s="107">
        <f t="shared" si="21"/>
        <v>0</v>
      </c>
      <c r="F292" s="109">
        <f t="shared" si="25"/>
        <v>0</v>
      </c>
      <c r="G292" s="67" t="s">
        <v>13</v>
      </c>
      <c r="H292" s="67">
        <f t="shared" si="22"/>
        <v>0</v>
      </c>
    </row>
    <row r="293" spans="1:8">
      <c r="A293" s="69">
        <f ca="1">Overview!$W$8</f>
        <v>44720</v>
      </c>
      <c r="B293" s="65" t="e">
        <f t="shared" si="20"/>
        <v>#VALUE!</v>
      </c>
      <c r="C293" s="65" t="s">
        <v>381</v>
      </c>
      <c r="D293" s="66">
        <f t="shared" si="24"/>
        <v>0</v>
      </c>
      <c r="E293" s="107">
        <f t="shared" si="21"/>
        <v>0</v>
      </c>
      <c r="F293" s="109">
        <f t="shared" si="25"/>
        <v>0</v>
      </c>
      <c r="G293" s="67" t="s">
        <v>13</v>
      </c>
      <c r="H293" s="67">
        <f t="shared" si="22"/>
        <v>0</v>
      </c>
    </row>
    <row r="294" spans="1:8">
      <c r="A294" s="69">
        <f ca="1">Overview!$W$8</f>
        <v>44720</v>
      </c>
      <c r="B294" s="65" t="e">
        <f t="shared" si="20"/>
        <v>#VALUE!</v>
      </c>
      <c r="C294" s="65" t="s">
        <v>381</v>
      </c>
      <c r="D294" s="66">
        <f t="shared" si="24"/>
        <v>0</v>
      </c>
      <c r="E294" s="107">
        <f t="shared" si="21"/>
        <v>0</v>
      </c>
      <c r="F294" s="109">
        <f t="shared" si="25"/>
        <v>0</v>
      </c>
      <c r="G294" s="67" t="s">
        <v>13</v>
      </c>
      <c r="H294" s="67">
        <f t="shared" si="22"/>
        <v>0</v>
      </c>
    </row>
    <row r="295" spans="1:8">
      <c r="A295" s="69">
        <f ca="1">Overview!$W$8</f>
        <v>44720</v>
      </c>
      <c r="B295" s="65" t="e">
        <f t="shared" si="20"/>
        <v>#VALUE!</v>
      </c>
      <c r="C295" s="65" t="s">
        <v>381</v>
      </c>
      <c r="D295" s="66">
        <f t="shared" si="24"/>
        <v>0</v>
      </c>
      <c r="E295" s="107">
        <f t="shared" si="21"/>
        <v>0</v>
      </c>
      <c r="F295" s="109">
        <f t="shared" si="25"/>
        <v>0</v>
      </c>
      <c r="G295" s="67" t="s">
        <v>13</v>
      </c>
      <c r="H295" s="67">
        <f t="shared" si="22"/>
        <v>0</v>
      </c>
    </row>
    <row r="296" spans="1:8">
      <c r="A296" s="69">
        <f ca="1">Overview!$W$8</f>
        <v>44720</v>
      </c>
      <c r="B296" s="65" t="e">
        <f t="shared" si="20"/>
        <v>#VALUE!</v>
      </c>
      <c r="C296" s="65" t="s">
        <v>381</v>
      </c>
      <c r="D296" s="66">
        <f t="shared" si="24"/>
        <v>0</v>
      </c>
      <c r="E296" s="107">
        <f t="shared" si="21"/>
        <v>0</v>
      </c>
      <c r="F296" s="109">
        <f t="shared" si="25"/>
        <v>0</v>
      </c>
      <c r="G296" s="67" t="s">
        <v>13</v>
      </c>
      <c r="H296" s="67">
        <f t="shared" si="22"/>
        <v>0</v>
      </c>
    </row>
    <row r="297" spans="1:8">
      <c r="A297" s="69">
        <f ca="1">Overview!$W$8</f>
        <v>44720</v>
      </c>
      <c r="B297" s="65" t="e">
        <f t="shared" si="20"/>
        <v>#VALUE!</v>
      </c>
      <c r="C297" s="65" t="s">
        <v>381</v>
      </c>
      <c r="D297" s="66">
        <f t="shared" si="24"/>
        <v>0</v>
      </c>
      <c r="E297" s="107">
        <f t="shared" si="21"/>
        <v>0</v>
      </c>
      <c r="F297" s="109">
        <f t="shared" si="25"/>
        <v>0</v>
      </c>
      <c r="G297" s="67" t="s">
        <v>13</v>
      </c>
      <c r="H297" s="67">
        <f t="shared" si="22"/>
        <v>0</v>
      </c>
    </row>
    <row r="298" spans="1:8">
      <c r="A298" s="69">
        <f ca="1">Overview!$W$8</f>
        <v>44720</v>
      </c>
      <c r="B298" s="65" t="e">
        <f t="shared" si="20"/>
        <v>#VALUE!</v>
      </c>
      <c r="C298" s="65" t="s">
        <v>381</v>
      </c>
      <c r="D298" s="66">
        <f t="shared" si="24"/>
        <v>0</v>
      </c>
      <c r="E298" s="107">
        <f t="shared" si="21"/>
        <v>0</v>
      </c>
      <c r="F298" s="109">
        <f t="shared" si="25"/>
        <v>0</v>
      </c>
      <c r="G298" s="67" t="s">
        <v>13</v>
      </c>
      <c r="H298" s="67">
        <f t="shared" si="22"/>
        <v>0</v>
      </c>
    </row>
    <row r="299" spans="1:8">
      <c r="A299" s="69">
        <f ca="1">Overview!$W$8</f>
        <v>44720</v>
      </c>
      <c r="B299" s="65" t="e">
        <f t="shared" si="20"/>
        <v>#VALUE!</v>
      </c>
      <c r="C299" s="65" t="s">
        <v>381</v>
      </c>
      <c r="D299" s="66">
        <f t="shared" si="24"/>
        <v>0</v>
      </c>
      <c r="E299" s="107">
        <f t="shared" si="21"/>
        <v>0</v>
      </c>
      <c r="F299" s="109">
        <f t="shared" si="25"/>
        <v>0</v>
      </c>
      <c r="G299" s="67" t="s">
        <v>13</v>
      </c>
      <c r="H299" s="67">
        <f t="shared" si="22"/>
        <v>0</v>
      </c>
    </row>
    <row r="300" spans="1:8">
      <c r="A300" s="69">
        <f ca="1">Overview!$W$8</f>
        <v>44720</v>
      </c>
      <c r="B300" s="65" t="e">
        <f t="shared" si="20"/>
        <v>#VALUE!</v>
      </c>
      <c r="C300" s="65" t="s">
        <v>381</v>
      </c>
      <c r="D300" s="66">
        <f t="shared" si="24"/>
        <v>0</v>
      </c>
      <c r="E300" s="107">
        <f t="shared" si="21"/>
        <v>0</v>
      </c>
      <c r="F300" s="109">
        <f t="shared" si="25"/>
        <v>0</v>
      </c>
      <c r="G300" s="67" t="s">
        <v>13</v>
      </c>
      <c r="H300" s="67">
        <f t="shared" si="22"/>
        <v>0</v>
      </c>
    </row>
    <row r="301" spans="1:8">
      <c r="A301" s="69">
        <f ca="1">Overview!$W$8</f>
        <v>44720</v>
      </c>
      <c r="B301" s="65" t="e">
        <f t="shared" si="20"/>
        <v>#VALUE!</v>
      </c>
      <c r="C301" s="65" t="s">
        <v>381</v>
      </c>
      <c r="D301" s="66">
        <f t="shared" si="24"/>
        <v>0</v>
      </c>
      <c r="E301" s="107">
        <f t="shared" si="21"/>
        <v>0</v>
      </c>
      <c r="F301" s="109">
        <f t="shared" si="25"/>
        <v>0</v>
      </c>
      <c r="G301" s="67" t="s">
        <v>13</v>
      </c>
      <c r="H301" s="67">
        <f t="shared" si="22"/>
        <v>0</v>
      </c>
    </row>
    <row r="302" spans="1:8">
      <c r="A302" s="69">
        <f ca="1">Overview!$W$8</f>
        <v>44720</v>
      </c>
      <c r="B302" s="65" t="e">
        <f t="shared" si="20"/>
        <v>#VALUE!</v>
      </c>
      <c r="C302" s="65" t="s">
        <v>381</v>
      </c>
      <c r="D302" s="66">
        <f t="shared" si="24"/>
        <v>0</v>
      </c>
      <c r="E302" s="107">
        <f t="shared" si="21"/>
        <v>0</v>
      </c>
      <c r="F302" s="109">
        <f t="shared" si="25"/>
        <v>0</v>
      </c>
      <c r="G302" s="67" t="s">
        <v>13</v>
      </c>
      <c r="H302" s="67">
        <f t="shared" si="22"/>
        <v>0</v>
      </c>
    </row>
    <row r="303" spans="1:8">
      <c r="A303" s="69">
        <f ca="1">Overview!$W$8</f>
        <v>44720</v>
      </c>
      <c r="B303" s="65" t="e">
        <f t="shared" si="20"/>
        <v>#VALUE!</v>
      </c>
      <c r="C303" s="65" t="s">
        <v>381</v>
      </c>
      <c r="D303" s="66">
        <f t="shared" si="24"/>
        <v>0</v>
      </c>
      <c r="E303" s="107">
        <f t="shared" si="21"/>
        <v>0</v>
      </c>
      <c r="F303" s="109">
        <f t="shared" si="25"/>
        <v>0</v>
      </c>
      <c r="G303" s="67" t="s">
        <v>13</v>
      </c>
      <c r="H303" s="67">
        <f t="shared" si="22"/>
        <v>0</v>
      </c>
    </row>
    <row r="304" spans="1:8">
      <c r="A304" s="69">
        <f ca="1">Overview!$W$8</f>
        <v>44720</v>
      </c>
      <c r="B304" s="65" t="e">
        <f t="shared" si="20"/>
        <v>#VALUE!</v>
      </c>
      <c r="C304" s="65" t="s">
        <v>381</v>
      </c>
      <c r="D304" s="66">
        <f t="shared" si="24"/>
        <v>0</v>
      </c>
      <c r="E304" s="107">
        <f t="shared" si="21"/>
        <v>0</v>
      </c>
      <c r="F304" s="109">
        <f t="shared" si="25"/>
        <v>0</v>
      </c>
      <c r="G304" s="67" t="s">
        <v>13</v>
      </c>
      <c r="H304" s="67">
        <f t="shared" si="22"/>
        <v>0</v>
      </c>
    </row>
    <row r="305" spans="1:8">
      <c r="A305" s="69">
        <f ca="1">Overview!$W$8</f>
        <v>44720</v>
      </c>
      <c r="B305" s="65" t="e">
        <f t="shared" si="20"/>
        <v>#VALUE!</v>
      </c>
      <c r="C305" s="65" t="s">
        <v>381</v>
      </c>
      <c r="D305" s="66">
        <f t="shared" si="24"/>
        <v>0</v>
      </c>
      <c r="E305" s="107">
        <f t="shared" si="21"/>
        <v>0</v>
      </c>
      <c r="F305" s="109">
        <f t="shared" si="25"/>
        <v>0</v>
      </c>
      <c r="G305" s="67" t="s">
        <v>13</v>
      </c>
      <c r="H305" s="67">
        <f t="shared" si="22"/>
        <v>0</v>
      </c>
    </row>
    <row r="306" spans="1:8">
      <c r="A306" s="69">
        <f ca="1">Overview!$W$8</f>
        <v>44720</v>
      </c>
      <c r="B306" s="65" t="e">
        <f t="shared" si="20"/>
        <v>#VALUE!</v>
      </c>
      <c r="C306" s="65" t="s">
        <v>381</v>
      </c>
      <c r="D306" s="66">
        <f t="shared" si="24"/>
        <v>0</v>
      </c>
      <c r="E306" s="107">
        <f t="shared" si="21"/>
        <v>0</v>
      </c>
      <c r="F306" s="109">
        <f t="shared" si="25"/>
        <v>0</v>
      </c>
      <c r="G306" s="67" t="s">
        <v>13</v>
      </c>
      <c r="H306" s="67">
        <f t="shared" si="22"/>
        <v>0</v>
      </c>
    </row>
    <row r="307" spans="1:8">
      <c r="A307" s="69">
        <f ca="1">Overview!$W$8</f>
        <v>44720</v>
      </c>
      <c r="B307" s="65" t="e">
        <f t="shared" si="20"/>
        <v>#VALUE!</v>
      </c>
      <c r="C307" s="65" t="s">
        <v>381</v>
      </c>
      <c r="D307" s="66">
        <f t="shared" si="24"/>
        <v>0</v>
      </c>
      <c r="E307" s="107">
        <f t="shared" si="21"/>
        <v>0</v>
      </c>
      <c r="F307" s="109">
        <f t="shared" si="25"/>
        <v>0</v>
      </c>
      <c r="G307" s="67" t="s">
        <v>13</v>
      </c>
      <c r="H307" s="67">
        <f t="shared" si="22"/>
        <v>0</v>
      </c>
    </row>
    <row r="308" spans="1:8">
      <c r="A308" s="69">
        <f ca="1">Overview!$W$8</f>
        <v>44720</v>
      </c>
      <c r="B308" s="65" t="e">
        <f t="shared" si="20"/>
        <v>#VALUE!</v>
      </c>
      <c r="C308" s="65" t="s">
        <v>381</v>
      </c>
      <c r="D308" s="66">
        <f t="shared" si="24"/>
        <v>0</v>
      </c>
      <c r="E308" s="107">
        <f t="shared" si="21"/>
        <v>0</v>
      </c>
      <c r="F308" s="109">
        <f t="shared" si="25"/>
        <v>0</v>
      </c>
      <c r="G308" s="67" t="s">
        <v>13</v>
      </c>
      <c r="H308" s="67">
        <f t="shared" si="22"/>
        <v>0</v>
      </c>
    </row>
    <row r="309" spans="1:8">
      <c r="A309" s="69">
        <f ca="1">Overview!$W$8</f>
        <v>44720</v>
      </c>
      <c r="B309" s="65" t="e">
        <f t="shared" si="20"/>
        <v>#VALUE!</v>
      </c>
      <c r="C309" s="65" t="s">
        <v>381</v>
      </c>
      <c r="D309" s="66">
        <f t="shared" si="24"/>
        <v>0</v>
      </c>
      <c r="E309" s="107">
        <f t="shared" si="21"/>
        <v>0</v>
      </c>
      <c r="F309" s="109">
        <f t="shared" si="25"/>
        <v>0</v>
      </c>
      <c r="G309" s="67" t="s">
        <v>13</v>
      </c>
      <c r="H309" s="67">
        <f t="shared" si="22"/>
        <v>0</v>
      </c>
    </row>
    <row r="310" spans="1:8">
      <c r="A310" s="69">
        <f ca="1">Overview!$W$8</f>
        <v>44720</v>
      </c>
      <c r="B310" s="65" t="e">
        <f t="shared" si="20"/>
        <v>#VALUE!</v>
      </c>
      <c r="C310" s="65" t="s">
        <v>381</v>
      </c>
      <c r="D310" s="66">
        <f t="shared" si="24"/>
        <v>0</v>
      </c>
      <c r="E310" s="107">
        <f t="shared" si="21"/>
        <v>0</v>
      </c>
      <c r="F310" s="109">
        <f t="shared" si="25"/>
        <v>0</v>
      </c>
      <c r="G310" s="67" t="s">
        <v>13</v>
      </c>
      <c r="H310" s="67">
        <f t="shared" si="22"/>
        <v>0</v>
      </c>
    </row>
    <row r="311" spans="1:8">
      <c r="A311" s="69">
        <f ca="1">Overview!$W$8</f>
        <v>44720</v>
      </c>
      <c r="B311" s="65" t="e">
        <f t="shared" ref="B311:B327" si="26">MID(O311,FIND(" ",O311)+1,8)</f>
        <v>#VALUE!</v>
      </c>
      <c r="C311" s="65" t="s">
        <v>381</v>
      </c>
      <c r="D311" s="66">
        <f t="shared" ref="D311:D327" si="27">L311</f>
        <v>0</v>
      </c>
      <c r="E311" s="107">
        <f t="shared" ref="E311:E327" si="28">M311</f>
        <v>0</v>
      </c>
      <c r="F311" s="109">
        <f t="shared" si="25"/>
        <v>0</v>
      </c>
      <c r="G311" s="67" t="s">
        <v>13</v>
      </c>
      <c r="H311" s="67">
        <f t="shared" ref="H311:H327" si="29">Q311</f>
        <v>0</v>
      </c>
    </row>
    <row r="312" spans="1:8">
      <c r="A312" s="69">
        <f ca="1">Overview!$W$8</f>
        <v>44720</v>
      </c>
      <c r="B312" s="65" t="e">
        <f t="shared" si="26"/>
        <v>#VALUE!</v>
      </c>
      <c r="C312" s="65" t="s">
        <v>381</v>
      </c>
      <c r="D312" s="66">
        <f t="shared" si="27"/>
        <v>0</v>
      </c>
      <c r="E312" s="107">
        <f t="shared" si="28"/>
        <v>0</v>
      </c>
      <c r="F312" s="109">
        <f t="shared" si="25"/>
        <v>0</v>
      </c>
      <c r="G312" s="67" t="s">
        <v>13</v>
      </c>
      <c r="H312" s="67">
        <f t="shared" si="29"/>
        <v>0</v>
      </c>
    </row>
    <row r="313" spans="1:8">
      <c r="A313" s="69">
        <f ca="1">Overview!$W$8</f>
        <v>44720</v>
      </c>
      <c r="B313" s="65" t="e">
        <f t="shared" si="26"/>
        <v>#VALUE!</v>
      </c>
      <c r="C313" s="65" t="s">
        <v>381</v>
      </c>
      <c r="D313" s="66">
        <f t="shared" si="27"/>
        <v>0</v>
      </c>
      <c r="E313" s="107">
        <f t="shared" si="28"/>
        <v>0</v>
      </c>
      <c r="F313" s="109">
        <f t="shared" si="25"/>
        <v>0</v>
      </c>
      <c r="G313" s="67" t="s">
        <v>13</v>
      </c>
      <c r="H313" s="67">
        <f t="shared" si="29"/>
        <v>0</v>
      </c>
    </row>
    <row r="314" spans="1:8">
      <c r="A314" s="69">
        <f ca="1">Overview!$W$8</f>
        <v>44720</v>
      </c>
      <c r="B314" s="65" t="e">
        <f t="shared" si="26"/>
        <v>#VALUE!</v>
      </c>
      <c r="C314" s="65" t="s">
        <v>381</v>
      </c>
      <c r="D314" s="66">
        <f t="shared" si="27"/>
        <v>0</v>
      </c>
      <c r="E314" s="107">
        <f t="shared" si="28"/>
        <v>0</v>
      </c>
      <c r="F314" s="109">
        <f t="shared" si="25"/>
        <v>0</v>
      </c>
      <c r="G314" s="67" t="s">
        <v>13</v>
      </c>
      <c r="H314" s="67">
        <f t="shared" si="29"/>
        <v>0</v>
      </c>
    </row>
    <row r="315" spans="1:8">
      <c r="A315" s="69">
        <f ca="1">Overview!$W$8</f>
        <v>44720</v>
      </c>
      <c r="B315" s="65" t="e">
        <f t="shared" si="26"/>
        <v>#VALUE!</v>
      </c>
      <c r="C315" s="65" t="s">
        <v>381</v>
      </c>
      <c r="D315" s="66">
        <f t="shared" si="27"/>
        <v>0</v>
      </c>
      <c r="E315" s="107">
        <f t="shared" si="28"/>
        <v>0</v>
      </c>
      <c r="F315" s="109">
        <f t="shared" si="25"/>
        <v>0</v>
      </c>
      <c r="G315" s="67" t="s">
        <v>13</v>
      </c>
      <c r="H315" s="67">
        <f t="shared" si="29"/>
        <v>0</v>
      </c>
    </row>
    <row r="316" spans="1:8">
      <c r="A316" s="69">
        <f ca="1">Overview!$W$8</f>
        <v>44720</v>
      </c>
      <c r="B316" s="65" t="e">
        <f t="shared" si="26"/>
        <v>#VALUE!</v>
      </c>
      <c r="C316" s="65" t="s">
        <v>381</v>
      </c>
      <c r="D316" s="66">
        <f t="shared" si="27"/>
        <v>0</v>
      </c>
      <c r="E316" s="107">
        <f t="shared" si="28"/>
        <v>0</v>
      </c>
      <c r="F316" s="109">
        <f t="shared" si="25"/>
        <v>0</v>
      </c>
      <c r="G316" s="67" t="s">
        <v>13</v>
      </c>
      <c r="H316" s="67">
        <f t="shared" si="29"/>
        <v>0</v>
      </c>
    </row>
    <row r="317" spans="1:8">
      <c r="A317" s="69">
        <f ca="1">Overview!$W$8</f>
        <v>44720</v>
      </c>
      <c r="B317" s="65" t="e">
        <f t="shared" si="26"/>
        <v>#VALUE!</v>
      </c>
      <c r="C317" s="65" t="s">
        <v>381</v>
      </c>
      <c r="D317" s="66">
        <f t="shared" si="27"/>
        <v>0</v>
      </c>
      <c r="E317" s="107">
        <f t="shared" si="28"/>
        <v>0</v>
      </c>
      <c r="F317" s="109">
        <f t="shared" si="25"/>
        <v>0</v>
      </c>
      <c r="G317" s="67" t="s">
        <v>13</v>
      </c>
      <c r="H317" s="67">
        <f t="shared" si="29"/>
        <v>0</v>
      </c>
    </row>
    <row r="318" spans="1:8">
      <c r="A318" s="69">
        <f ca="1">Overview!$W$8</f>
        <v>44720</v>
      </c>
      <c r="B318" s="65" t="e">
        <f t="shared" si="26"/>
        <v>#VALUE!</v>
      </c>
      <c r="C318" s="65" t="s">
        <v>381</v>
      </c>
      <c r="D318" s="66">
        <f t="shared" si="27"/>
        <v>0</v>
      </c>
      <c r="E318" s="107">
        <f t="shared" si="28"/>
        <v>0</v>
      </c>
      <c r="F318" s="109">
        <f t="shared" si="25"/>
        <v>0</v>
      </c>
      <c r="G318" s="67" t="s">
        <v>13</v>
      </c>
      <c r="H318" s="67">
        <f t="shared" si="29"/>
        <v>0</v>
      </c>
    </row>
    <row r="319" spans="1:8">
      <c r="A319" s="69">
        <f ca="1">Overview!$W$8</f>
        <v>44720</v>
      </c>
      <c r="B319" s="65" t="e">
        <f t="shared" si="26"/>
        <v>#VALUE!</v>
      </c>
      <c r="C319" s="65" t="s">
        <v>381</v>
      </c>
      <c r="D319" s="66">
        <f t="shared" si="27"/>
        <v>0</v>
      </c>
      <c r="E319" s="107">
        <f t="shared" si="28"/>
        <v>0</v>
      </c>
      <c r="F319" s="109">
        <f t="shared" si="25"/>
        <v>0</v>
      </c>
      <c r="G319" s="67" t="s">
        <v>13</v>
      </c>
      <c r="H319" s="67">
        <f t="shared" si="29"/>
        <v>0</v>
      </c>
    </row>
    <row r="320" spans="1:8">
      <c r="A320" s="69">
        <f ca="1">Overview!$W$8</f>
        <v>44720</v>
      </c>
      <c r="B320" s="65" t="e">
        <f t="shared" si="26"/>
        <v>#VALUE!</v>
      </c>
      <c r="C320" s="65" t="s">
        <v>381</v>
      </c>
      <c r="D320" s="66">
        <f t="shared" si="27"/>
        <v>0</v>
      </c>
      <c r="E320" s="107">
        <f t="shared" si="28"/>
        <v>0</v>
      </c>
      <c r="F320" s="109">
        <f t="shared" si="25"/>
        <v>0</v>
      </c>
      <c r="G320" s="67" t="s">
        <v>13</v>
      </c>
      <c r="H320" s="67">
        <f t="shared" si="29"/>
        <v>0</v>
      </c>
    </row>
    <row r="321" spans="1:8">
      <c r="A321" s="69">
        <f ca="1">Overview!$W$8</f>
        <v>44720</v>
      </c>
      <c r="B321" s="65" t="e">
        <f t="shared" si="26"/>
        <v>#VALUE!</v>
      </c>
      <c r="C321" s="65" t="s">
        <v>381</v>
      </c>
      <c r="D321" s="66">
        <f t="shared" si="27"/>
        <v>0</v>
      </c>
      <c r="E321" s="107">
        <f t="shared" si="28"/>
        <v>0</v>
      </c>
      <c r="F321" s="109">
        <f t="shared" si="25"/>
        <v>0</v>
      </c>
      <c r="G321" s="67" t="s">
        <v>13</v>
      </c>
      <c r="H321" s="67">
        <f t="shared" si="29"/>
        <v>0</v>
      </c>
    </row>
    <row r="322" spans="1:8">
      <c r="A322" s="69">
        <f ca="1">Overview!$W$8</f>
        <v>44720</v>
      </c>
      <c r="B322" s="65" t="e">
        <f t="shared" si="26"/>
        <v>#VALUE!</v>
      </c>
      <c r="C322" s="65" t="s">
        <v>381</v>
      </c>
      <c r="D322" s="66">
        <f t="shared" si="27"/>
        <v>0</v>
      </c>
      <c r="E322" s="107">
        <f t="shared" si="28"/>
        <v>0</v>
      </c>
      <c r="F322" s="109">
        <f t="shared" si="25"/>
        <v>0</v>
      </c>
      <c r="G322" s="67" t="s">
        <v>13</v>
      </c>
      <c r="H322" s="67">
        <f t="shared" si="29"/>
        <v>0</v>
      </c>
    </row>
    <row r="323" spans="1:8">
      <c r="A323" s="69">
        <f ca="1">Overview!$W$8</f>
        <v>44720</v>
      </c>
      <c r="B323" s="65" t="e">
        <f t="shared" si="26"/>
        <v>#VALUE!</v>
      </c>
      <c r="C323" s="65" t="s">
        <v>381</v>
      </c>
      <c r="D323" s="66">
        <f t="shared" si="27"/>
        <v>0</v>
      </c>
      <c r="E323" s="107">
        <f t="shared" si="28"/>
        <v>0</v>
      </c>
      <c r="F323" s="109">
        <f t="shared" si="25"/>
        <v>0</v>
      </c>
      <c r="G323" s="67" t="s">
        <v>13</v>
      </c>
      <c r="H323" s="67">
        <f t="shared" si="29"/>
        <v>0</v>
      </c>
    </row>
    <row r="324" spans="1:8">
      <c r="A324" s="69">
        <f ca="1">Overview!$W$8</f>
        <v>44720</v>
      </c>
      <c r="B324" s="65" t="e">
        <f t="shared" si="26"/>
        <v>#VALUE!</v>
      </c>
      <c r="C324" s="65" t="s">
        <v>381</v>
      </c>
      <c r="D324" s="66">
        <f t="shared" si="27"/>
        <v>0</v>
      </c>
      <c r="E324" s="107">
        <f t="shared" si="28"/>
        <v>0</v>
      </c>
      <c r="F324" s="109">
        <f t="shared" si="25"/>
        <v>0</v>
      </c>
      <c r="G324" s="67" t="s">
        <v>13</v>
      </c>
      <c r="H324" s="67">
        <f t="shared" si="29"/>
        <v>0</v>
      </c>
    </row>
    <row r="325" spans="1:8">
      <c r="A325" s="69">
        <f ca="1">Overview!$W$8</f>
        <v>44720</v>
      </c>
      <c r="B325" s="65" t="e">
        <f t="shared" si="26"/>
        <v>#VALUE!</v>
      </c>
      <c r="C325" s="65" t="s">
        <v>381</v>
      </c>
      <c r="D325" s="66">
        <f t="shared" si="27"/>
        <v>0</v>
      </c>
      <c r="E325" s="107">
        <f t="shared" si="28"/>
        <v>0</v>
      </c>
      <c r="F325" s="109">
        <f t="shared" si="25"/>
        <v>0</v>
      </c>
      <c r="G325" s="67" t="s">
        <v>13</v>
      </c>
      <c r="H325" s="67">
        <f t="shared" si="29"/>
        <v>0</v>
      </c>
    </row>
    <row r="326" spans="1:8">
      <c r="A326" s="69">
        <f ca="1">Overview!$W$8</f>
        <v>44720</v>
      </c>
      <c r="B326" s="65" t="e">
        <f t="shared" si="26"/>
        <v>#VALUE!</v>
      </c>
      <c r="C326" s="65" t="s">
        <v>381</v>
      </c>
      <c r="D326" s="66">
        <f t="shared" si="27"/>
        <v>0</v>
      </c>
      <c r="E326" s="107">
        <f t="shared" si="28"/>
        <v>0</v>
      </c>
      <c r="F326" s="109">
        <f t="shared" si="25"/>
        <v>0</v>
      </c>
      <c r="G326" s="67" t="s">
        <v>13</v>
      </c>
      <c r="H326" s="67">
        <f t="shared" si="29"/>
        <v>0</v>
      </c>
    </row>
    <row r="327" spans="1:8">
      <c r="A327" s="69">
        <f ca="1">Overview!$W$8</f>
        <v>44720</v>
      </c>
      <c r="B327" s="65" t="e">
        <f t="shared" si="26"/>
        <v>#VALUE!</v>
      </c>
      <c r="C327" s="65" t="s">
        <v>381</v>
      </c>
      <c r="D327" s="66">
        <f t="shared" si="27"/>
        <v>0</v>
      </c>
      <c r="E327" s="107">
        <f t="shared" si="28"/>
        <v>0</v>
      </c>
      <c r="F327" s="109">
        <f t="shared" si="25"/>
        <v>0</v>
      </c>
      <c r="G327" s="67" t="s">
        <v>13</v>
      </c>
      <c r="H327" s="67">
        <f t="shared" si="29"/>
        <v>0</v>
      </c>
    </row>
    <row r="328" spans="1:8">
      <c r="A328" s="69">
        <f ca="1">Overview!$W$8</f>
        <v>44720</v>
      </c>
      <c r="B328" s="65" t="e">
        <f t="shared" ref="B328:B348" si="30">MID(O328,FIND(" ",O328)+1,8)</f>
        <v>#VALUE!</v>
      </c>
      <c r="C328" s="65" t="s">
        <v>381</v>
      </c>
      <c r="D328" s="66">
        <f t="shared" ref="D328:D348" si="31">L328</f>
        <v>0</v>
      </c>
      <c r="E328" s="107">
        <f t="shared" ref="E328:E348" si="32">M328</f>
        <v>0</v>
      </c>
      <c r="F328" s="109">
        <f t="shared" ref="F328:F348" si="33">(D328*E328)</f>
        <v>0</v>
      </c>
      <c r="G328" s="67" t="s">
        <v>13</v>
      </c>
      <c r="H328" s="67">
        <f t="shared" ref="H328:H348" si="34">Q328</f>
        <v>0</v>
      </c>
    </row>
    <row r="329" spans="1:8">
      <c r="A329" s="69">
        <f ca="1">Overview!$W$8</f>
        <v>44720</v>
      </c>
      <c r="B329" s="65" t="e">
        <f t="shared" si="30"/>
        <v>#VALUE!</v>
      </c>
      <c r="C329" s="65" t="s">
        <v>381</v>
      </c>
      <c r="D329" s="66">
        <f t="shared" si="31"/>
        <v>0</v>
      </c>
      <c r="E329" s="107">
        <f t="shared" si="32"/>
        <v>0</v>
      </c>
      <c r="F329" s="109">
        <f t="shared" si="33"/>
        <v>0</v>
      </c>
      <c r="G329" s="67" t="s">
        <v>13</v>
      </c>
      <c r="H329" s="67">
        <f t="shared" si="34"/>
        <v>0</v>
      </c>
    </row>
    <row r="330" spans="1:8">
      <c r="A330" s="69">
        <f ca="1">Overview!$W$8</f>
        <v>44720</v>
      </c>
      <c r="B330" s="65" t="e">
        <f t="shared" si="30"/>
        <v>#VALUE!</v>
      </c>
      <c r="C330" s="65" t="s">
        <v>381</v>
      </c>
      <c r="D330" s="66">
        <f t="shared" si="31"/>
        <v>0</v>
      </c>
      <c r="E330" s="107">
        <f t="shared" si="32"/>
        <v>0</v>
      </c>
      <c r="F330" s="109">
        <f t="shared" si="33"/>
        <v>0</v>
      </c>
      <c r="G330" s="67" t="s">
        <v>13</v>
      </c>
      <c r="H330" s="67">
        <f t="shared" si="34"/>
        <v>0</v>
      </c>
    </row>
    <row r="331" spans="1:8">
      <c r="A331" s="69">
        <f ca="1">Overview!$W$8</f>
        <v>44720</v>
      </c>
      <c r="B331" s="65" t="e">
        <f t="shared" si="30"/>
        <v>#VALUE!</v>
      </c>
      <c r="C331" s="65" t="s">
        <v>381</v>
      </c>
      <c r="D331" s="66">
        <f t="shared" si="31"/>
        <v>0</v>
      </c>
      <c r="E331" s="107">
        <f t="shared" si="32"/>
        <v>0</v>
      </c>
      <c r="F331" s="109">
        <f t="shared" si="33"/>
        <v>0</v>
      </c>
      <c r="G331" s="67" t="s">
        <v>13</v>
      </c>
      <c r="H331" s="67">
        <f t="shared" si="34"/>
        <v>0</v>
      </c>
    </row>
    <row r="332" spans="1:8">
      <c r="A332" s="69">
        <f ca="1">Overview!$W$8</f>
        <v>44720</v>
      </c>
      <c r="B332" s="65" t="e">
        <f t="shared" si="30"/>
        <v>#VALUE!</v>
      </c>
      <c r="C332" s="65" t="s">
        <v>381</v>
      </c>
      <c r="D332" s="66">
        <f t="shared" si="31"/>
        <v>0</v>
      </c>
      <c r="E332" s="107">
        <f t="shared" si="32"/>
        <v>0</v>
      </c>
      <c r="F332" s="109">
        <f t="shared" si="33"/>
        <v>0</v>
      </c>
      <c r="G332" s="67" t="s">
        <v>13</v>
      </c>
      <c r="H332" s="67">
        <f t="shared" si="34"/>
        <v>0</v>
      </c>
    </row>
    <row r="333" spans="1:8">
      <c r="A333" s="69">
        <f ca="1">Overview!$W$8</f>
        <v>44720</v>
      </c>
      <c r="B333" s="65" t="e">
        <f t="shared" si="30"/>
        <v>#VALUE!</v>
      </c>
      <c r="C333" s="65" t="s">
        <v>381</v>
      </c>
      <c r="D333" s="66">
        <f t="shared" si="31"/>
        <v>0</v>
      </c>
      <c r="E333" s="107">
        <f t="shared" si="32"/>
        <v>0</v>
      </c>
      <c r="F333" s="109">
        <f t="shared" si="33"/>
        <v>0</v>
      </c>
      <c r="G333" s="67" t="s">
        <v>13</v>
      </c>
      <c r="H333" s="67">
        <f t="shared" si="34"/>
        <v>0</v>
      </c>
    </row>
    <row r="334" spans="1:8">
      <c r="A334" s="69">
        <f ca="1">Overview!$W$8</f>
        <v>44720</v>
      </c>
      <c r="B334" s="65" t="e">
        <f t="shared" si="30"/>
        <v>#VALUE!</v>
      </c>
      <c r="C334" s="65" t="s">
        <v>381</v>
      </c>
      <c r="D334" s="66">
        <f t="shared" si="31"/>
        <v>0</v>
      </c>
      <c r="E334" s="107">
        <f t="shared" si="32"/>
        <v>0</v>
      </c>
      <c r="F334" s="109">
        <f t="shared" si="33"/>
        <v>0</v>
      </c>
      <c r="G334" s="67" t="s">
        <v>13</v>
      </c>
      <c r="H334" s="67">
        <f t="shared" si="34"/>
        <v>0</v>
      </c>
    </row>
    <row r="335" spans="1:8">
      <c r="A335" s="69">
        <f ca="1">Overview!$W$8</f>
        <v>44720</v>
      </c>
      <c r="B335" s="65" t="e">
        <f t="shared" si="30"/>
        <v>#VALUE!</v>
      </c>
      <c r="C335" s="65" t="s">
        <v>381</v>
      </c>
      <c r="D335" s="66">
        <f t="shared" si="31"/>
        <v>0</v>
      </c>
      <c r="E335" s="107">
        <f t="shared" si="32"/>
        <v>0</v>
      </c>
      <c r="F335" s="109">
        <f t="shared" si="33"/>
        <v>0</v>
      </c>
      <c r="G335" s="67" t="s">
        <v>13</v>
      </c>
      <c r="H335" s="67">
        <f t="shared" si="34"/>
        <v>0</v>
      </c>
    </row>
    <row r="336" spans="1:8">
      <c r="A336" s="69">
        <f ca="1">Overview!$W$8</f>
        <v>44720</v>
      </c>
      <c r="B336" s="65" t="e">
        <f t="shared" si="30"/>
        <v>#VALUE!</v>
      </c>
      <c r="C336" s="65" t="s">
        <v>381</v>
      </c>
      <c r="D336" s="66">
        <f t="shared" si="31"/>
        <v>0</v>
      </c>
      <c r="E336" s="107">
        <f t="shared" si="32"/>
        <v>0</v>
      </c>
      <c r="F336" s="109">
        <f t="shared" si="33"/>
        <v>0</v>
      </c>
      <c r="G336" s="67" t="s">
        <v>13</v>
      </c>
      <c r="H336" s="67">
        <f t="shared" si="34"/>
        <v>0</v>
      </c>
    </row>
    <row r="337" spans="1:8">
      <c r="A337" s="69">
        <f ca="1">Overview!$W$8</f>
        <v>44720</v>
      </c>
      <c r="B337" s="65" t="e">
        <f t="shared" si="30"/>
        <v>#VALUE!</v>
      </c>
      <c r="C337" s="65" t="s">
        <v>381</v>
      </c>
      <c r="D337" s="66">
        <f t="shared" si="31"/>
        <v>0</v>
      </c>
      <c r="E337" s="107">
        <f t="shared" si="32"/>
        <v>0</v>
      </c>
      <c r="F337" s="109">
        <f t="shared" si="33"/>
        <v>0</v>
      </c>
      <c r="G337" s="67" t="s">
        <v>13</v>
      </c>
      <c r="H337" s="67">
        <f t="shared" si="34"/>
        <v>0</v>
      </c>
    </row>
    <row r="338" spans="1:8">
      <c r="A338" s="69">
        <f ca="1">Overview!$W$8</f>
        <v>44720</v>
      </c>
      <c r="B338" s="65" t="e">
        <f t="shared" si="30"/>
        <v>#VALUE!</v>
      </c>
      <c r="C338" s="65" t="s">
        <v>381</v>
      </c>
      <c r="D338" s="66">
        <f t="shared" si="31"/>
        <v>0</v>
      </c>
      <c r="E338" s="107">
        <f t="shared" si="32"/>
        <v>0</v>
      </c>
      <c r="F338" s="109">
        <f t="shared" si="33"/>
        <v>0</v>
      </c>
      <c r="G338" s="67" t="s">
        <v>13</v>
      </c>
      <c r="H338" s="67">
        <f t="shared" si="34"/>
        <v>0</v>
      </c>
    </row>
    <row r="339" spans="1:8">
      <c r="A339" s="69">
        <f ca="1">Overview!$W$8</f>
        <v>44720</v>
      </c>
      <c r="B339" s="65" t="e">
        <f t="shared" si="30"/>
        <v>#VALUE!</v>
      </c>
      <c r="C339" s="65" t="s">
        <v>381</v>
      </c>
      <c r="D339" s="66">
        <f t="shared" si="31"/>
        <v>0</v>
      </c>
      <c r="E339" s="107">
        <f t="shared" si="32"/>
        <v>0</v>
      </c>
      <c r="F339" s="109">
        <f t="shared" si="33"/>
        <v>0</v>
      </c>
      <c r="G339" s="67" t="s">
        <v>13</v>
      </c>
      <c r="H339" s="67">
        <f t="shared" si="34"/>
        <v>0</v>
      </c>
    </row>
    <row r="340" spans="1:8">
      <c r="A340" s="69">
        <f ca="1">Overview!$W$8</f>
        <v>44720</v>
      </c>
      <c r="B340" s="65" t="e">
        <f t="shared" si="30"/>
        <v>#VALUE!</v>
      </c>
      <c r="C340" s="65" t="s">
        <v>381</v>
      </c>
      <c r="D340" s="66">
        <f t="shared" si="31"/>
        <v>0</v>
      </c>
      <c r="E340" s="107">
        <f t="shared" si="32"/>
        <v>0</v>
      </c>
      <c r="F340" s="109">
        <f t="shared" si="33"/>
        <v>0</v>
      </c>
      <c r="G340" s="67" t="s">
        <v>13</v>
      </c>
      <c r="H340" s="67">
        <f t="shared" si="34"/>
        <v>0</v>
      </c>
    </row>
    <row r="341" spans="1:8">
      <c r="A341" s="69">
        <f ca="1">Overview!$W$8</f>
        <v>44720</v>
      </c>
      <c r="B341" s="65" t="e">
        <f t="shared" si="30"/>
        <v>#VALUE!</v>
      </c>
      <c r="C341" s="65" t="s">
        <v>381</v>
      </c>
      <c r="D341" s="66">
        <f t="shared" si="31"/>
        <v>0</v>
      </c>
      <c r="E341" s="107">
        <f t="shared" si="32"/>
        <v>0</v>
      </c>
      <c r="F341" s="109">
        <f t="shared" si="33"/>
        <v>0</v>
      </c>
      <c r="G341" s="67" t="s">
        <v>13</v>
      </c>
      <c r="H341" s="67">
        <f t="shared" si="34"/>
        <v>0</v>
      </c>
    </row>
    <row r="342" spans="1:8">
      <c r="A342" s="69">
        <f ca="1">Overview!$W$8</f>
        <v>44720</v>
      </c>
      <c r="B342" s="65" t="e">
        <f t="shared" si="30"/>
        <v>#VALUE!</v>
      </c>
      <c r="C342" s="65" t="s">
        <v>381</v>
      </c>
      <c r="D342" s="66">
        <f t="shared" si="31"/>
        <v>0</v>
      </c>
      <c r="E342" s="107">
        <f t="shared" si="32"/>
        <v>0</v>
      </c>
      <c r="F342" s="109">
        <f t="shared" si="33"/>
        <v>0</v>
      </c>
      <c r="G342" s="67" t="s">
        <v>13</v>
      </c>
      <c r="H342" s="67">
        <f t="shared" si="34"/>
        <v>0</v>
      </c>
    </row>
    <row r="343" spans="1:8">
      <c r="A343" s="69">
        <f ca="1">Overview!$W$8</f>
        <v>44720</v>
      </c>
      <c r="B343" s="65" t="e">
        <f t="shared" si="30"/>
        <v>#VALUE!</v>
      </c>
      <c r="C343" s="65" t="s">
        <v>381</v>
      </c>
      <c r="D343" s="66">
        <f t="shared" si="31"/>
        <v>0</v>
      </c>
      <c r="E343" s="107">
        <f t="shared" si="32"/>
        <v>0</v>
      </c>
      <c r="F343" s="109">
        <f t="shared" si="33"/>
        <v>0</v>
      </c>
      <c r="G343" s="67" t="s">
        <v>13</v>
      </c>
      <c r="H343" s="67">
        <f t="shared" si="34"/>
        <v>0</v>
      </c>
    </row>
    <row r="344" spans="1:8">
      <c r="A344" s="69">
        <f ca="1">Overview!$W$8</f>
        <v>44720</v>
      </c>
      <c r="B344" s="65" t="e">
        <f t="shared" si="30"/>
        <v>#VALUE!</v>
      </c>
      <c r="C344" s="65" t="s">
        <v>381</v>
      </c>
      <c r="D344" s="66">
        <f t="shared" si="31"/>
        <v>0</v>
      </c>
      <c r="E344" s="107">
        <f t="shared" si="32"/>
        <v>0</v>
      </c>
      <c r="F344" s="109">
        <f t="shared" si="33"/>
        <v>0</v>
      </c>
      <c r="G344" s="67" t="s">
        <v>13</v>
      </c>
      <c r="H344" s="67">
        <f t="shared" si="34"/>
        <v>0</v>
      </c>
    </row>
    <row r="345" spans="1:8">
      <c r="A345" s="69">
        <f ca="1">Overview!$W$8</f>
        <v>44720</v>
      </c>
      <c r="B345" s="65" t="e">
        <f t="shared" si="30"/>
        <v>#VALUE!</v>
      </c>
      <c r="C345" s="65" t="s">
        <v>381</v>
      </c>
      <c r="D345" s="66">
        <f t="shared" si="31"/>
        <v>0</v>
      </c>
      <c r="E345" s="107">
        <f t="shared" si="32"/>
        <v>0</v>
      </c>
      <c r="F345" s="109">
        <f t="shared" si="33"/>
        <v>0</v>
      </c>
      <c r="G345" s="67" t="s">
        <v>13</v>
      </c>
      <c r="H345" s="67">
        <f t="shared" si="34"/>
        <v>0</v>
      </c>
    </row>
    <row r="346" spans="1:8">
      <c r="A346" s="69">
        <f ca="1">Overview!$W$8</f>
        <v>44720</v>
      </c>
      <c r="B346" s="65" t="e">
        <f t="shared" si="30"/>
        <v>#VALUE!</v>
      </c>
      <c r="C346" s="65" t="s">
        <v>381</v>
      </c>
      <c r="D346" s="66">
        <f t="shared" si="31"/>
        <v>0</v>
      </c>
      <c r="E346" s="107">
        <f t="shared" si="32"/>
        <v>0</v>
      </c>
      <c r="F346" s="109">
        <f t="shared" si="33"/>
        <v>0</v>
      </c>
      <c r="G346" s="67" t="s">
        <v>13</v>
      </c>
      <c r="H346" s="67">
        <f t="shared" si="34"/>
        <v>0</v>
      </c>
    </row>
    <row r="347" spans="1:8">
      <c r="A347" s="69">
        <f ca="1">Overview!$W$8</f>
        <v>44720</v>
      </c>
      <c r="B347" s="65" t="e">
        <f t="shared" si="30"/>
        <v>#VALUE!</v>
      </c>
      <c r="C347" s="65" t="s">
        <v>381</v>
      </c>
      <c r="D347" s="66">
        <f t="shared" si="31"/>
        <v>0</v>
      </c>
      <c r="E347" s="107">
        <f t="shared" si="32"/>
        <v>0</v>
      </c>
      <c r="F347" s="109">
        <f t="shared" si="33"/>
        <v>0</v>
      </c>
      <c r="G347" s="67" t="s">
        <v>13</v>
      </c>
      <c r="H347" s="67">
        <f t="shared" si="34"/>
        <v>0</v>
      </c>
    </row>
    <row r="348" spans="1:8">
      <c r="A348" s="69">
        <f ca="1">Overview!$W$8</f>
        <v>44720</v>
      </c>
      <c r="B348" s="65" t="e">
        <f t="shared" si="30"/>
        <v>#VALUE!</v>
      </c>
      <c r="C348" s="65" t="s">
        <v>381</v>
      </c>
      <c r="D348" s="66">
        <f t="shared" si="31"/>
        <v>0</v>
      </c>
      <c r="E348" s="107">
        <f t="shared" si="32"/>
        <v>0</v>
      </c>
      <c r="F348" s="109">
        <f t="shared" si="33"/>
        <v>0</v>
      </c>
      <c r="G348" s="67" t="s">
        <v>13</v>
      </c>
      <c r="H348" s="67">
        <f t="shared" si="34"/>
        <v>0</v>
      </c>
    </row>
    <row r="349" spans="1:8">
      <c r="A349" s="69">
        <f ca="1">Overview!$W$8</f>
        <v>44720</v>
      </c>
      <c r="B349" s="65" t="e">
        <f t="shared" ref="B349" si="35">MID(O349,FIND(" ",O349)+1,8)</f>
        <v>#VALUE!</v>
      </c>
      <c r="C349" s="65" t="s">
        <v>381</v>
      </c>
      <c r="D349" s="66">
        <f t="shared" ref="D349" si="36">L349</f>
        <v>0</v>
      </c>
      <c r="E349" s="107">
        <f t="shared" ref="E349" si="37">M349</f>
        <v>0</v>
      </c>
      <c r="F349" s="109">
        <f t="shared" ref="F349" si="38">(D349*E349)</f>
        <v>0</v>
      </c>
      <c r="G349" s="67" t="s">
        <v>13</v>
      </c>
      <c r="H349" s="67">
        <f t="shared" ref="H349" si="39">Q349</f>
        <v>0</v>
      </c>
    </row>
    <row r="350" spans="1:8">
      <c r="A350" s="69">
        <f ca="1">Overview!$W$8</f>
        <v>44720</v>
      </c>
      <c r="B350" s="65" t="e">
        <f t="shared" ref="B350:B413" si="40">MID(O350,FIND(" ",O350)+1,8)</f>
        <v>#VALUE!</v>
      </c>
      <c r="C350" s="65" t="s">
        <v>381</v>
      </c>
      <c r="D350" s="66">
        <f t="shared" ref="D350:D413" si="41">L350</f>
        <v>0</v>
      </c>
      <c r="E350" s="107">
        <f t="shared" ref="E350:E413" si="42">M350</f>
        <v>0</v>
      </c>
      <c r="F350" s="109">
        <f t="shared" ref="F350:F413" si="43">(D350*E350)</f>
        <v>0</v>
      </c>
      <c r="G350" s="67" t="s">
        <v>13</v>
      </c>
      <c r="H350" s="67">
        <f t="shared" ref="H350:H413" si="44">Q350</f>
        <v>0</v>
      </c>
    </row>
    <row r="351" spans="1:8">
      <c r="A351" s="69">
        <f ca="1">Overview!$W$8</f>
        <v>44720</v>
      </c>
      <c r="B351" s="65" t="e">
        <f t="shared" si="40"/>
        <v>#VALUE!</v>
      </c>
      <c r="C351" s="65" t="s">
        <v>381</v>
      </c>
      <c r="D351" s="66">
        <f t="shared" si="41"/>
        <v>0</v>
      </c>
      <c r="E351" s="107">
        <f t="shared" si="42"/>
        <v>0</v>
      </c>
      <c r="F351" s="109">
        <f t="shared" si="43"/>
        <v>0</v>
      </c>
      <c r="G351" s="67" t="s">
        <v>13</v>
      </c>
      <c r="H351" s="67">
        <f t="shared" si="44"/>
        <v>0</v>
      </c>
    </row>
    <row r="352" spans="1:8">
      <c r="A352" s="69">
        <f ca="1">Overview!$W$8</f>
        <v>44720</v>
      </c>
      <c r="B352" s="65" t="e">
        <f t="shared" si="40"/>
        <v>#VALUE!</v>
      </c>
      <c r="C352" s="65" t="s">
        <v>381</v>
      </c>
      <c r="D352" s="66">
        <f t="shared" si="41"/>
        <v>0</v>
      </c>
      <c r="E352" s="107">
        <f t="shared" si="42"/>
        <v>0</v>
      </c>
      <c r="F352" s="109">
        <f t="shared" si="43"/>
        <v>0</v>
      </c>
      <c r="G352" s="67" t="s">
        <v>13</v>
      </c>
      <c r="H352" s="67">
        <f t="shared" si="44"/>
        <v>0</v>
      </c>
    </row>
    <row r="353" spans="1:8">
      <c r="A353" s="69">
        <f ca="1">Overview!$W$8</f>
        <v>44720</v>
      </c>
      <c r="B353" s="65" t="e">
        <f t="shared" si="40"/>
        <v>#VALUE!</v>
      </c>
      <c r="C353" s="65" t="s">
        <v>381</v>
      </c>
      <c r="D353" s="66">
        <f t="shared" si="41"/>
        <v>0</v>
      </c>
      <c r="E353" s="107">
        <f t="shared" si="42"/>
        <v>0</v>
      </c>
      <c r="F353" s="109">
        <f t="shared" si="43"/>
        <v>0</v>
      </c>
      <c r="G353" s="67" t="s">
        <v>13</v>
      </c>
      <c r="H353" s="67">
        <f t="shared" si="44"/>
        <v>0</v>
      </c>
    </row>
    <row r="354" spans="1:8">
      <c r="A354" s="69">
        <f ca="1">Overview!$W$8</f>
        <v>44720</v>
      </c>
      <c r="B354" s="65" t="e">
        <f t="shared" si="40"/>
        <v>#VALUE!</v>
      </c>
      <c r="C354" s="65" t="s">
        <v>381</v>
      </c>
      <c r="D354" s="66">
        <f t="shared" si="41"/>
        <v>0</v>
      </c>
      <c r="E354" s="107">
        <f t="shared" si="42"/>
        <v>0</v>
      </c>
      <c r="F354" s="109">
        <f t="shared" si="43"/>
        <v>0</v>
      </c>
      <c r="G354" s="67" t="s">
        <v>13</v>
      </c>
      <c r="H354" s="67">
        <f t="shared" si="44"/>
        <v>0</v>
      </c>
    </row>
    <row r="355" spans="1:8">
      <c r="A355" s="69">
        <f ca="1">Overview!$W$8</f>
        <v>44720</v>
      </c>
      <c r="B355" s="65" t="e">
        <f t="shared" si="40"/>
        <v>#VALUE!</v>
      </c>
      <c r="C355" s="65" t="s">
        <v>381</v>
      </c>
      <c r="D355" s="66">
        <f t="shared" si="41"/>
        <v>0</v>
      </c>
      <c r="E355" s="107">
        <f t="shared" si="42"/>
        <v>0</v>
      </c>
      <c r="F355" s="109">
        <f t="shared" si="43"/>
        <v>0</v>
      </c>
      <c r="G355" s="67" t="s">
        <v>13</v>
      </c>
      <c r="H355" s="67">
        <f t="shared" si="44"/>
        <v>0</v>
      </c>
    </row>
    <row r="356" spans="1:8">
      <c r="A356" s="69">
        <f ca="1">Overview!$W$8</f>
        <v>44720</v>
      </c>
      <c r="B356" s="65" t="e">
        <f t="shared" si="40"/>
        <v>#VALUE!</v>
      </c>
      <c r="C356" s="65" t="s">
        <v>381</v>
      </c>
      <c r="D356" s="66">
        <f t="shared" si="41"/>
        <v>0</v>
      </c>
      <c r="E356" s="107">
        <f t="shared" si="42"/>
        <v>0</v>
      </c>
      <c r="F356" s="109">
        <f t="shared" si="43"/>
        <v>0</v>
      </c>
      <c r="G356" s="67" t="s">
        <v>13</v>
      </c>
      <c r="H356" s="67">
        <f t="shared" si="44"/>
        <v>0</v>
      </c>
    </row>
    <row r="357" spans="1:8">
      <c r="A357" s="69">
        <f ca="1">Overview!$W$8</f>
        <v>44720</v>
      </c>
      <c r="B357" s="65" t="e">
        <f t="shared" si="40"/>
        <v>#VALUE!</v>
      </c>
      <c r="C357" s="65" t="s">
        <v>381</v>
      </c>
      <c r="D357" s="66">
        <f t="shared" si="41"/>
        <v>0</v>
      </c>
      <c r="E357" s="107">
        <f t="shared" si="42"/>
        <v>0</v>
      </c>
      <c r="F357" s="109">
        <f t="shared" si="43"/>
        <v>0</v>
      </c>
      <c r="G357" s="67" t="s">
        <v>13</v>
      </c>
      <c r="H357" s="67">
        <f t="shared" si="44"/>
        <v>0</v>
      </c>
    </row>
    <row r="358" spans="1:8">
      <c r="A358" s="69">
        <f ca="1">Overview!$W$8</f>
        <v>44720</v>
      </c>
      <c r="B358" s="65" t="e">
        <f t="shared" si="40"/>
        <v>#VALUE!</v>
      </c>
      <c r="C358" s="65" t="s">
        <v>381</v>
      </c>
      <c r="D358" s="66">
        <f t="shared" si="41"/>
        <v>0</v>
      </c>
      <c r="E358" s="107">
        <f t="shared" si="42"/>
        <v>0</v>
      </c>
      <c r="F358" s="109">
        <f t="shared" si="43"/>
        <v>0</v>
      </c>
      <c r="G358" s="67" t="s">
        <v>13</v>
      </c>
      <c r="H358" s="67">
        <f t="shared" si="44"/>
        <v>0</v>
      </c>
    </row>
    <row r="359" spans="1:8">
      <c r="A359" s="69">
        <f ca="1">Overview!$W$8</f>
        <v>44720</v>
      </c>
      <c r="B359" s="65" t="e">
        <f t="shared" si="40"/>
        <v>#VALUE!</v>
      </c>
      <c r="C359" s="65" t="s">
        <v>381</v>
      </c>
      <c r="D359" s="66">
        <f t="shared" si="41"/>
        <v>0</v>
      </c>
      <c r="E359" s="107">
        <f t="shared" si="42"/>
        <v>0</v>
      </c>
      <c r="F359" s="109">
        <f t="shared" si="43"/>
        <v>0</v>
      </c>
      <c r="G359" s="67" t="s">
        <v>13</v>
      </c>
      <c r="H359" s="67">
        <f t="shared" si="44"/>
        <v>0</v>
      </c>
    </row>
    <row r="360" spans="1:8">
      <c r="A360" s="69">
        <f ca="1">Overview!$W$8</f>
        <v>44720</v>
      </c>
      <c r="B360" s="65" t="e">
        <f t="shared" si="40"/>
        <v>#VALUE!</v>
      </c>
      <c r="C360" s="65" t="s">
        <v>381</v>
      </c>
      <c r="D360" s="66">
        <f t="shared" si="41"/>
        <v>0</v>
      </c>
      <c r="E360" s="107">
        <f t="shared" si="42"/>
        <v>0</v>
      </c>
      <c r="F360" s="109">
        <f t="shared" si="43"/>
        <v>0</v>
      </c>
      <c r="G360" s="67" t="s">
        <v>13</v>
      </c>
      <c r="H360" s="67">
        <f t="shared" si="44"/>
        <v>0</v>
      </c>
    </row>
    <row r="361" spans="1:8">
      <c r="A361" s="69">
        <f ca="1">Overview!$W$8</f>
        <v>44720</v>
      </c>
      <c r="B361" s="65" t="e">
        <f t="shared" si="40"/>
        <v>#VALUE!</v>
      </c>
      <c r="C361" s="65" t="s">
        <v>381</v>
      </c>
      <c r="D361" s="66">
        <f t="shared" si="41"/>
        <v>0</v>
      </c>
      <c r="E361" s="107">
        <f t="shared" si="42"/>
        <v>0</v>
      </c>
      <c r="F361" s="109">
        <f t="shared" si="43"/>
        <v>0</v>
      </c>
      <c r="G361" s="67" t="s">
        <v>13</v>
      </c>
      <c r="H361" s="67">
        <f t="shared" si="44"/>
        <v>0</v>
      </c>
    </row>
    <row r="362" spans="1:8">
      <c r="A362" s="69">
        <f ca="1">Overview!$W$8</f>
        <v>44720</v>
      </c>
      <c r="B362" s="65" t="e">
        <f t="shared" si="40"/>
        <v>#VALUE!</v>
      </c>
      <c r="C362" s="65" t="s">
        <v>381</v>
      </c>
      <c r="D362" s="66">
        <f t="shared" si="41"/>
        <v>0</v>
      </c>
      <c r="E362" s="107">
        <f t="shared" si="42"/>
        <v>0</v>
      </c>
      <c r="F362" s="109">
        <f t="shared" si="43"/>
        <v>0</v>
      </c>
      <c r="G362" s="67" t="s">
        <v>13</v>
      </c>
      <c r="H362" s="67">
        <f t="shared" si="44"/>
        <v>0</v>
      </c>
    </row>
    <row r="363" spans="1:8">
      <c r="A363" s="69">
        <f ca="1">Overview!$W$8</f>
        <v>44720</v>
      </c>
      <c r="B363" s="65" t="e">
        <f t="shared" si="40"/>
        <v>#VALUE!</v>
      </c>
      <c r="C363" s="65" t="s">
        <v>381</v>
      </c>
      <c r="D363" s="66">
        <f t="shared" si="41"/>
        <v>0</v>
      </c>
      <c r="E363" s="107">
        <f t="shared" si="42"/>
        <v>0</v>
      </c>
      <c r="F363" s="109">
        <f t="shared" si="43"/>
        <v>0</v>
      </c>
      <c r="G363" s="67" t="s">
        <v>13</v>
      </c>
      <c r="H363" s="67">
        <f t="shared" si="44"/>
        <v>0</v>
      </c>
    </row>
    <row r="364" spans="1:8">
      <c r="A364" s="69">
        <f ca="1">Overview!$W$8</f>
        <v>44720</v>
      </c>
      <c r="B364" s="65" t="e">
        <f t="shared" si="40"/>
        <v>#VALUE!</v>
      </c>
      <c r="C364" s="65" t="s">
        <v>381</v>
      </c>
      <c r="D364" s="66">
        <f t="shared" si="41"/>
        <v>0</v>
      </c>
      <c r="E364" s="107">
        <f t="shared" si="42"/>
        <v>0</v>
      </c>
      <c r="F364" s="109">
        <f t="shared" si="43"/>
        <v>0</v>
      </c>
      <c r="G364" s="67" t="s">
        <v>13</v>
      </c>
      <c r="H364" s="67">
        <f t="shared" si="44"/>
        <v>0</v>
      </c>
    </row>
    <row r="365" spans="1:8">
      <c r="A365" s="69">
        <f ca="1">Overview!$W$8</f>
        <v>44720</v>
      </c>
      <c r="B365" s="65" t="e">
        <f t="shared" si="40"/>
        <v>#VALUE!</v>
      </c>
      <c r="C365" s="65" t="s">
        <v>381</v>
      </c>
      <c r="D365" s="66">
        <f t="shared" si="41"/>
        <v>0</v>
      </c>
      <c r="E365" s="107">
        <f t="shared" si="42"/>
        <v>0</v>
      </c>
      <c r="F365" s="109">
        <f t="shared" si="43"/>
        <v>0</v>
      </c>
      <c r="G365" s="67" t="s">
        <v>13</v>
      </c>
      <c r="H365" s="67">
        <f t="shared" si="44"/>
        <v>0</v>
      </c>
    </row>
    <row r="366" spans="1:8">
      <c r="A366" s="69">
        <f ca="1">Overview!$W$8</f>
        <v>44720</v>
      </c>
      <c r="B366" s="65" t="e">
        <f t="shared" si="40"/>
        <v>#VALUE!</v>
      </c>
      <c r="C366" s="65" t="s">
        <v>381</v>
      </c>
      <c r="D366" s="66">
        <f t="shared" si="41"/>
        <v>0</v>
      </c>
      <c r="E366" s="107">
        <f t="shared" si="42"/>
        <v>0</v>
      </c>
      <c r="F366" s="109">
        <f t="shared" si="43"/>
        <v>0</v>
      </c>
      <c r="G366" s="67" t="s">
        <v>13</v>
      </c>
      <c r="H366" s="67">
        <f t="shared" si="44"/>
        <v>0</v>
      </c>
    </row>
    <row r="367" spans="1:8">
      <c r="A367" s="69">
        <f ca="1">Overview!$W$8</f>
        <v>44720</v>
      </c>
      <c r="B367" s="65" t="e">
        <f t="shared" si="40"/>
        <v>#VALUE!</v>
      </c>
      <c r="C367" s="65" t="s">
        <v>381</v>
      </c>
      <c r="D367" s="66">
        <f t="shared" si="41"/>
        <v>0</v>
      </c>
      <c r="E367" s="107">
        <f t="shared" si="42"/>
        <v>0</v>
      </c>
      <c r="F367" s="109">
        <f t="shared" si="43"/>
        <v>0</v>
      </c>
      <c r="G367" s="67" t="s">
        <v>13</v>
      </c>
      <c r="H367" s="67">
        <f t="shared" si="44"/>
        <v>0</v>
      </c>
    </row>
    <row r="368" spans="1:8">
      <c r="A368" s="69">
        <f ca="1">Overview!$W$8</f>
        <v>44720</v>
      </c>
      <c r="B368" s="65" t="e">
        <f t="shared" si="40"/>
        <v>#VALUE!</v>
      </c>
      <c r="C368" s="65" t="s">
        <v>381</v>
      </c>
      <c r="D368" s="66">
        <f t="shared" si="41"/>
        <v>0</v>
      </c>
      <c r="E368" s="107">
        <f t="shared" si="42"/>
        <v>0</v>
      </c>
      <c r="F368" s="109">
        <f t="shared" si="43"/>
        <v>0</v>
      </c>
      <c r="G368" s="67" t="s">
        <v>13</v>
      </c>
      <c r="H368" s="67">
        <f t="shared" si="44"/>
        <v>0</v>
      </c>
    </row>
    <row r="369" spans="1:8">
      <c r="A369" s="69">
        <f ca="1">Overview!$W$8</f>
        <v>44720</v>
      </c>
      <c r="B369" s="65" t="e">
        <f t="shared" si="40"/>
        <v>#VALUE!</v>
      </c>
      <c r="C369" s="65" t="s">
        <v>381</v>
      </c>
      <c r="D369" s="66">
        <f t="shared" si="41"/>
        <v>0</v>
      </c>
      <c r="E369" s="107">
        <f t="shared" si="42"/>
        <v>0</v>
      </c>
      <c r="F369" s="109">
        <f t="shared" si="43"/>
        <v>0</v>
      </c>
      <c r="G369" s="67" t="s">
        <v>13</v>
      </c>
      <c r="H369" s="67">
        <f t="shared" si="44"/>
        <v>0</v>
      </c>
    </row>
    <row r="370" spans="1:8">
      <c r="A370" s="69">
        <f ca="1">Overview!$W$8</f>
        <v>44720</v>
      </c>
      <c r="B370" s="65" t="e">
        <f t="shared" si="40"/>
        <v>#VALUE!</v>
      </c>
      <c r="C370" s="65" t="s">
        <v>381</v>
      </c>
      <c r="D370" s="66">
        <f t="shared" si="41"/>
        <v>0</v>
      </c>
      <c r="E370" s="107">
        <f t="shared" si="42"/>
        <v>0</v>
      </c>
      <c r="F370" s="109">
        <f t="shared" si="43"/>
        <v>0</v>
      </c>
      <c r="G370" s="67" t="s">
        <v>13</v>
      </c>
      <c r="H370" s="67">
        <f t="shared" si="44"/>
        <v>0</v>
      </c>
    </row>
    <row r="371" spans="1:8">
      <c r="A371" s="69">
        <f ca="1">Overview!$W$8</f>
        <v>44720</v>
      </c>
      <c r="B371" s="65" t="e">
        <f t="shared" si="40"/>
        <v>#VALUE!</v>
      </c>
      <c r="C371" s="65" t="s">
        <v>381</v>
      </c>
      <c r="D371" s="66">
        <f t="shared" si="41"/>
        <v>0</v>
      </c>
      <c r="E371" s="107">
        <f t="shared" si="42"/>
        <v>0</v>
      </c>
      <c r="F371" s="109">
        <f t="shared" si="43"/>
        <v>0</v>
      </c>
      <c r="G371" s="67" t="s">
        <v>13</v>
      </c>
      <c r="H371" s="67">
        <f t="shared" si="44"/>
        <v>0</v>
      </c>
    </row>
    <row r="372" spans="1:8">
      <c r="A372" s="69">
        <f ca="1">Overview!$W$8</f>
        <v>44720</v>
      </c>
      <c r="B372" s="65" t="e">
        <f t="shared" si="40"/>
        <v>#VALUE!</v>
      </c>
      <c r="C372" s="65" t="s">
        <v>381</v>
      </c>
      <c r="D372" s="66">
        <f t="shared" si="41"/>
        <v>0</v>
      </c>
      <c r="E372" s="107">
        <f t="shared" si="42"/>
        <v>0</v>
      </c>
      <c r="F372" s="109">
        <f t="shared" si="43"/>
        <v>0</v>
      </c>
      <c r="G372" s="67" t="s">
        <v>13</v>
      </c>
      <c r="H372" s="67">
        <f t="shared" si="44"/>
        <v>0</v>
      </c>
    </row>
    <row r="373" spans="1:8">
      <c r="A373" s="69">
        <f ca="1">Overview!$W$8</f>
        <v>44720</v>
      </c>
      <c r="B373" s="65" t="e">
        <f t="shared" si="40"/>
        <v>#VALUE!</v>
      </c>
      <c r="C373" s="65" t="s">
        <v>381</v>
      </c>
      <c r="D373" s="66">
        <f t="shared" si="41"/>
        <v>0</v>
      </c>
      <c r="E373" s="107">
        <f t="shared" si="42"/>
        <v>0</v>
      </c>
      <c r="F373" s="109">
        <f t="shared" si="43"/>
        <v>0</v>
      </c>
      <c r="G373" s="67" t="s">
        <v>13</v>
      </c>
      <c r="H373" s="67">
        <f t="shared" si="44"/>
        <v>0</v>
      </c>
    </row>
    <row r="374" spans="1:8">
      <c r="A374" s="69">
        <f ca="1">Overview!$W$8</f>
        <v>44720</v>
      </c>
      <c r="B374" s="65" t="e">
        <f t="shared" si="40"/>
        <v>#VALUE!</v>
      </c>
      <c r="C374" s="65" t="s">
        <v>381</v>
      </c>
      <c r="D374" s="66">
        <f t="shared" si="41"/>
        <v>0</v>
      </c>
      <c r="E374" s="107">
        <f t="shared" si="42"/>
        <v>0</v>
      </c>
      <c r="F374" s="109">
        <f t="shared" si="43"/>
        <v>0</v>
      </c>
      <c r="G374" s="67" t="s">
        <v>13</v>
      </c>
      <c r="H374" s="67">
        <f t="shared" si="44"/>
        <v>0</v>
      </c>
    </row>
    <row r="375" spans="1:8">
      <c r="A375" s="69">
        <f ca="1">Overview!$W$8</f>
        <v>44720</v>
      </c>
      <c r="B375" s="65" t="e">
        <f t="shared" si="40"/>
        <v>#VALUE!</v>
      </c>
      <c r="C375" s="65" t="s">
        <v>381</v>
      </c>
      <c r="D375" s="66">
        <f t="shared" si="41"/>
        <v>0</v>
      </c>
      <c r="E375" s="107">
        <f t="shared" si="42"/>
        <v>0</v>
      </c>
      <c r="F375" s="109">
        <f t="shared" si="43"/>
        <v>0</v>
      </c>
      <c r="G375" s="67" t="s">
        <v>13</v>
      </c>
      <c r="H375" s="67">
        <f t="shared" si="44"/>
        <v>0</v>
      </c>
    </row>
    <row r="376" spans="1:8">
      <c r="A376" s="69">
        <f ca="1">Overview!$W$8</f>
        <v>44720</v>
      </c>
      <c r="B376" s="65" t="e">
        <f t="shared" si="40"/>
        <v>#VALUE!</v>
      </c>
      <c r="C376" s="65" t="s">
        <v>381</v>
      </c>
      <c r="D376" s="66">
        <f t="shared" si="41"/>
        <v>0</v>
      </c>
      <c r="E376" s="107">
        <f t="shared" si="42"/>
        <v>0</v>
      </c>
      <c r="F376" s="109">
        <f t="shared" si="43"/>
        <v>0</v>
      </c>
      <c r="G376" s="67" t="s">
        <v>13</v>
      </c>
      <c r="H376" s="67">
        <f t="shared" si="44"/>
        <v>0</v>
      </c>
    </row>
    <row r="377" spans="1:8">
      <c r="A377" s="69">
        <f ca="1">Overview!$W$8</f>
        <v>44720</v>
      </c>
      <c r="B377" s="65" t="e">
        <f t="shared" si="40"/>
        <v>#VALUE!</v>
      </c>
      <c r="C377" s="65" t="s">
        <v>381</v>
      </c>
      <c r="D377" s="66">
        <f t="shared" si="41"/>
        <v>0</v>
      </c>
      <c r="E377" s="107">
        <f t="shared" si="42"/>
        <v>0</v>
      </c>
      <c r="F377" s="109">
        <f t="shared" si="43"/>
        <v>0</v>
      </c>
      <c r="G377" s="67" t="s">
        <v>13</v>
      </c>
      <c r="H377" s="67">
        <f t="shared" si="44"/>
        <v>0</v>
      </c>
    </row>
    <row r="378" spans="1:8">
      <c r="A378" s="69">
        <f ca="1">Overview!$W$8</f>
        <v>44720</v>
      </c>
      <c r="B378" s="65" t="e">
        <f t="shared" si="40"/>
        <v>#VALUE!</v>
      </c>
      <c r="C378" s="65" t="s">
        <v>381</v>
      </c>
      <c r="D378" s="66">
        <f t="shared" si="41"/>
        <v>0</v>
      </c>
      <c r="E378" s="107">
        <f t="shared" si="42"/>
        <v>0</v>
      </c>
      <c r="F378" s="109">
        <f t="shared" si="43"/>
        <v>0</v>
      </c>
      <c r="G378" s="67" t="s">
        <v>13</v>
      </c>
      <c r="H378" s="67">
        <f t="shared" si="44"/>
        <v>0</v>
      </c>
    </row>
    <row r="379" spans="1:8">
      <c r="A379" s="69">
        <f ca="1">Overview!$W$8</f>
        <v>44720</v>
      </c>
      <c r="B379" s="65" t="e">
        <f t="shared" si="40"/>
        <v>#VALUE!</v>
      </c>
      <c r="C379" s="65" t="s">
        <v>381</v>
      </c>
      <c r="D379" s="66">
        <f t="shared" si="41"/>
        <v>0</v>
      </c>
      <c r="E379" s="107">
        <f t="shared" si="42"/>
        <v>0</v>
      </c>
      <c r="F379" s="109">
        <f t="shared" si="43"/>
        <v>0</v>
      </c>
      <c r="G379" s="67" t="s">
        <v>13</v>
      </c>
      <c r="H379" s="67">
        <f t="shared" si="44"/>
        <v>0</v>
      </c>
    </row>
    <row r="380" spans="1:8">
      <c r="A380" s="69">
        <f ca="1">Overview!$W$8</f>
        <v>44720</v>
      </c>
      <c r="B380" s="65" t="e">
        <f t="shared" si="40"/>
        <v>#VALUE!</v>
      </c>
      <c r="C380" s="65" t="s">
        <v>381</v>
      </c>
      <c r="D380" s="66">
        <f t="shared" si="41"/>
        <v>0</v>
      </c>
      <c r="E380" s="107">
        <f t="shared" si="42"/>
        <v>0</v>
      </c>
      <c r="F380" s="109">
        <f t="shared" si="43"/>
        <v>0</v>
      </c>
      <c r="G380" s="67" t="s">
        <v>13</v>
      </c>
      <c r="H380" s="67">
        <f t="shared" si="44"/>
        <v>0</v>
      </c>
    </row>
    <row r="381" spans="1:8">
      <c r="A381" s="69">
        <f ca="1">Overview!$W$8</f>
        <v>44720</v>
      </c>
      <c r="B381" s="65" t="e">
        <f t="shared" si="40"/>
        <v>#VALUE!</v>
      </c>
      <c r="C381" s="65" t="s">
        <v>381</v>
      </c>
      <c r="D381" s="66">
        <f t="shared" si="41"/>
        <v>0</v>
      </c>
      <c r="E381" s="107">
        <f t="shared" si="42"/>
        <v>0</v>
      </c>
      <c r="F381" s="109">
        <f t="shared" si="43"/>
        <v>0</v>
      </c>
      <c r="G381" s="67" t="s">
        <v>13</v>
      </c>
      <c r="H381" s="67">
        <f t="shared" si="44"/>
        <v>0</v>
      </c>
    </row>
    <row r="382" spans="1:8">
      <c r="A382" s="69">
        <f ca="1">Overview!$W$8</f>
        <v>44720</v>
      </c>
      <c r="B382" s="65" t="e">
        <f t="shared" si="40"/>
        <v>#VALUE!</v>
      </c>
      <c r="C382" s="65" t="s">
        <v>381</v>
      </c>
      <c r="D382" s="66">
        <f t="shared" si="41"/>
        <v>0</v>
      </c>
      <c r="E382" s="107">
        <f t="shared" si="42"/>
        <v>0</v>
      </c>
      <c r="F382" s="109">
        <f t="shared" si="43"/>
        <v>0</v>
      </c>
      <c r="G382" s="67" t="s">
        <v>13</v>
      </c>
      <c r="H382" s="67">
        <f t="shared" si="44"/>
        <v>0</v>
      </c>
    </row>
    <row r="383" spans="1:8">
      <c r="A383" s="69">
        <f ca="1">Overview!$W$8</f>
        <v>44720</v>
      </c>
      <c r="B383" s="65" t="e">
        <f t="shared" si="40"/>
        <v>#VALUE!</v>
      </c>
      <c r="C383" s="65" t="s">
        <v>381</v>
      </c>
      <c r="D383" s="66">
        <f t="shared" si="41"/>
        <v>0</v>
      </c>
      <c r="E383" s="107">
        <f t="shared" si="42"/>
        <v>0</v>
      </c>
      <c r="F383" s="109">
        <f t="shared" si="43"/>
        <v>0</v>
      </c>
      <c r="G383" s="67" t="s">
        <v>13</v>
      </c>
      <c r="H383" s="67">
        <f t="shared" si="44"/>
        <v>0</v>
      </c>
    </row>
    <row r="384" spans="1:8">
      <c r="A384" s="69">
        <f ca="1">Overview!$W$8</f>
        <v>44720</v>
      </c>
      <c r="B384" s="65" t="e">
        <f t="shared" si="40"/>
        <v>#VALUE!</v>
      </c>
      <c r="C384" s="65" t="s">
        <v>381</v>
      </c>
      <c r="D384" s="66">
        <f t="shared" si="41"/>
        <v>0</v>
      </c>
      <c r="E384" s="107">
        <f t="shared" si="42"/>
        <v>0</v>
      </c>
      <c r="F384" s="109">
        <f t="shared" si="43"/>
        <v>0</v>
      </c>
      <c r="G384" s="67" t="s">
        <v>13</v>
      </c>
      <c r="H384" s="67">
        <f t="shared" si="44"/>
        <v>0</v>
      </c>
    </row>
    <row r="385" spans="1:8">
      <c r="A385" s="69">
        <f ca="1">Overview!$W$8</f>
        <v>44720</v>
      </c>
      <c r="B385" s="65" t="e">
        <f t="shared" si="40"/>
        <v>#VALUE!</v>
      </c>
      <c r="C385" s="65" t="s">
        <v>381</v>
      </c>
      <c r="D385" s="66">
        <f t="shared" si="41"/>
        <v>0</v>
      </c>
      <c r="E385" s="107">
        <f t="shared" si="42"/>
        <v>0</v>
      </c>
      <c r="F385" s="109">
        <f t="shared" si="43"/>
        <v>0</v>
      </c>
      <c r="G385" s="67" t="s">
        <v>13</v>
      </c>
      <c r="H385" s="67">
        <f t="shared" si="44"/>
        <v>0</v>
      </c>
    </row>
    <row r="386" spans="1:8">
      <c r="A386" s="69">
        <f ca="1">Overview!$W$8</f>
        <v>44720</v>
      </c>
      <c r="B386" s="65" t="e">
        <f t="shared" si="40"/>
        <v>#VALUE!</v>
      </c>
      <c r="C386" s="65" t="s">
        <v>381</v>
      </c>
      <c r="D386" s="66">
        <f t="shared" si="41"/>
        <v>0</v>
      </c>
      <c r="E386" s="107">
        <f t="shared" si="42"/>
        <v>0</v>
      </c>
      <c r="F386" s="109">
        <f t="shared" si="43"/>
        <v>0</v>
      </c>
      <c r="G386" s="67" t="s">
        <v>13</v>
      </c>
      <c r="H386" s="67">
        <f t="shared" si="44"/>
        <v>0</v>
      </c>
    </row>
    <row r="387" spans="1:8">
      <c r="A387" s="69">
        <f ca="1">Overview!$W$8</f>
        <v>44720</v>
      </c>
      <c r="B387" s="65" t="e">
        <f t="shared" si="40"/>
        <v>#VALUE!</v>
      </c>
      <c r="C387" s="65" t="s">
        <v>381</v>
      </c>
      <c r="D387" s="66">
        <f t="shared" si="41"/>
        <v>0</v>
      </c>
      <c r="E387" s="107">
        <f t="shared" si="42"/>
        <v>0</v>
      </c>
      <c r="F387" s="109">
        <f t="shared" si="43"/>
        <v>0</v>
      </c>
      <c r="G387" s="67" t="s">
        <v>13</v>
      </c>
      <c r="H387" s="67">
        <f t="shared" si="44"/>
        <v>0</v>
      </c>
    </row>
    <row r="388" spans="1:8">
      <c r="A388" s="69">
        <f ca="1">Overview!$W$8</f>
        <v>44720</v>
      </c>
      <c r="B388" s="65" t="e">
        <f t="shared" si="40"/>
        <v>#VALUE!</v>
      </c>
      <c r="C388" s="65" t="s">
        <v>381</v>
      </c>
      <c r="D388" s="66">
        <f t="shared" si="41"/>
        <v>0</v>
      </c>
      <c r="E388" s="107">
        <f t="shared" si="42"/>
        <v>0</v>
      </c>
      <c r="F388" s="109">
        <f t="shared" si="43"/>
        <v>0</v>
      </c>
      <c r="G388" s="67" t="s">
        <v>13</v>
      </c>
      <c r="H388" s="67">
        <f t="shared" si="44"/>
        <v>0</v>
      </c>
    </row>
    <row r="389" spans="1:8">
      <c r="A389" s="69">
        <f ca="1">Overview!$W$8</f>
        <v>44720</v>
      </c>
      <c r="B389" s="65" t="e">
        <f t="shared" si="40"/>
        <v>#VALUE!</v>
      </c>
      <c r="C389" s="65" t="s">
        <v>381</v>
      </c>
      <c r="D389" s="66">
        <f t="shared" si="41"/>
        <v>0</v>
      </c>
      <c r="E389" s="107">
        <f t="shared" si="42"/>
        <v>0</v>
      </c>
      <c r="F389" s="109">
        <f t="shared" si="43"/>
        <v>0</v>
      </c>
      <c r="G389" s="67" t="s">
        <v>13</v>
      </c>
      <c r="H389" s="67">
        <f t="shared" si="44"/>
        <v>0</v>
      </c>
    </row>
    <row r="390" spans="1:8">
      <c r="A390" s="69">
        <f ca="1">Overview!$W$8</f>
        <v>44720</v>
      </c>
      <c r="B390" s="65" t="e">
        <f t="shared" si="40"/>
        <v>#VALUE!</v>
      </c>
      <c r="C390" s="65" t="s">
        <v>381</v>
      </c>
      <c r="D390" s="66">
        <f t="shared" si="41"/>
        <v>0</v>
      </c>
      <c r="E390" s="107">
        <f t="shared" si="42"/>
        <v>0</v>
      </c>
      <c r="F390" s="109">
        <f t="shared" si="43"/>
        <v>0</v>
      </c>
      <c r="G390" s="67" t="s">
        <v>13</v>
      </c>
      <c r="H390" s="67">
        <f t="shared" si="44"/>
        <v>0</v>
      </c>
    </row>
    <row r="391" spans="1:8">
      <c r="A391" s="69">
        <f ca="1">Overview!$W$8</f>
        <v>44720</v>
      </c>
      <c r="B391" s="65" t="e">
        <f t="shared" si="40"/>
        <v>#VALUE!</v>
      </c>
      <c r="C391" s="65" t="s">
        <v>381</v>
      </c>
      <c r="D391" s="66">
        <f t="shared" si="41"/>
        <v>0</v>
      </c>
      <c r="E391" s="107">
        <f t="shared" si="42"/>
        <v>0</v>
      </c>
      <c r="F391" s="109">
        <f t="shared" si="43"/>
        <v>0</v>
      </c>
      <c r="G391" s="67" t="s">
        <v>13</v>
      </c>
      <c r="H391" s="67">
        <f t="shared" si="44"/>
        <v>0</v>
      </c>
    </row>
    <row r="392" spans="1:8">
      <c r="A392" s="69">
        <f ca="1">Overview!$W$8</f>
        <v>44720</v>
      </c>
      <c r="B392" s="65" t="e">
        <f t="shared" si="40"/>
        <v>#VALUE!</v>
      </c>
      <c r="C392" s="65" t="s">
        <v>381</v>
      </c>
      <c r="D392" s="66">
        <f t="shared" si="41"/>
        <v>0</v>
      </c>
      <c r="E392" s="107">
        <f t="shared" si="42"/>
        <v>0</v>
      </c>
      <c r="F392" s="109">
        <f t="shared" si="43"/>
        <v>0</v>
      </c>
      <c r="G392" s="67" t="s">
        <v>13</v>
      </c>
      <c r="H392" s="67">
        <f t="shared" si="44"/>
        <v>0</v>
      </c>
    </row>
    <row r="393" spans="1:8">
      <c r="A393" s="69">
        <f ca="1">Overview!$W$8</f>
        <v>44720</v>
      </c>
      <c r="B393" s="65" t="e">
        <f t="shared" si="40"/>
        <v>#VALUE!</v>
      </c>
      <c r="C393" s="65" t="s">
        <v>381</v>
      </c>
      <c r="D393" s="66">
        <f t="shared" si="41"/>
        <v>0</v>
      </c>
      <c r="E393" s="107">
        <f t="shared" si="42"/>
        <v>0</v>
      </c>
      <c r="F393" s="109">
        <f t="shared" si="43"/>
        <v>0</v>
      </c>
      <c r="G393" s="67" t="s">
        <v>13</v>
      </c>
      <c r="H393" s="67">
        <f t="shared" si="44"/>
        <v>0</v>
      </c>
    </row>
    <row r="394" spans="1:8">
      <c r="A394" s="69">
        <f ca="1">Overview!$W$8</f>
        <v>44720</v>
      </c>
      <c r="B394" s="65" t="e">
        <f t="shared" si="40"/>
        <v>#VALUE!</v>
      </c>
      <c r="C394" s="65" t="s">
        <v>381</v>
      </c>
      <c r="D394" s="66">
        <f t="shared" si="41"/>
        <v>0</v>
      </c>
      <c r="E394" s="107">
        <f t="shared" si="42"/>
        <v>0</v>
      </c>
      <c r="F394" s="109">
        <f t="shared" si="43"/>
        <v>0</v>
      </c>
      <c r="G394" s="67" t="s">
        <v>13</v>
      </c>
      <c r="H394" s="67">
        <f t="shared" si="44"/>
        <v>0</v>
      </c>
    </row>
    <row r="395" spans="1:8">
      <c r="A395" s="69">
        <f ca="1">Overview!$W$8</f>
        <v>44720</v>
      </c>
      <c r="B395" s="65" t="e">
        <f t="shared" si="40"/>
        <v>#VALUE!</v>
      </c>
      <c r="C395" s="65" t="s">
        <v>381</v>
      </c>
      <c r="D395" s="66">
        <f t="shared" si="41"/>
        <v>0</v>
      </c>
      <c r="E395" s="107">
        <f t="shared" si="42"/>
        <v>0</v>
      </c>
      <c r="F395" s="109">
        <f t="shared" si="43"/>
        <v>0</v>
      </c>
      <c r="G395" s="67" t="s">
        <v>13</v>
      </c>
      <c r="H395" s="67">
        <f t="shared" si="44"/>
        <v>0</v>
      </c>
    </row>
    <row r="396" spans="1:8">
      <c r="A396" s="69">
        <f ca="1">Overview!$W$8</f>
        <v>44720</v>
      </c>
      <c r="B396" s="65" t="e">
        <f t="shared" si="40"/>
        <v>#VALUE!</v>
      </c>
      <c r="C396" s="65" t="s">
        <v>381</v>
      </c>
      <c r="D396" s="66">
        <f t="shared" si="41"/>
        <v>0</v>
      </c>
      <c r="E396" s="107">
        <f t="shared" si="42"/>
        <v>0</v>
      </c>
      <c r="F396" s="109">
        <f t="shared" si="43"/>
        <v>0</v>
      </c>
      <c r="G396" s="67" t="s">
        <v>13</v>
      </c>
      <c r="H396" s="67">
        <f t="shared" si="44"/>
        <v>0</v>
      </c>
    </row>
    <row r="397" spans="1:8">
      <c r="A397" s="69">
        <f ca="1">Overview!$W$8</f>
        <v>44720</v>
      </c>
      <c r="B397" s="65" t="e">
        <f t="shared" si="40"/>
        <v>#VALUE!</v>
      </c>
      <c r="C397" s="65" t="s">
        <v>381</v>
      </c>
      <c r="D397" s="66">
        <f t="shared" si="41"/>
        <v>0</v>
      </c>
      <c r="E397" s="107">
        <f t="shared" si="42"/>
        <v>0</v>
      </c>
      <c r="F397" s="109">
        <f t="shared" si="43"/>
        <v>0</v>
      </c>
      <c r="G397" s="67" t="s">
        <v>13</v>
      </c>
      <c r="H397" s="67">
        <f t="shared" si="44"/>
        <v>0</v>
      </c>
    </row>
    <row r="398" spans="1:8">
      <c r="A398" s="69">
        <f ca="1">Overview!$W$8</f>
        <v>44720</v>
      </c>
      <c r="B398" s="65" t="e">
        <f t="shared" si="40"/>
        <v>#VALUE!</v>
      </c>
      <c r="C398" s="65" t="s">
        <v>381</v>
      </c>
      <c r="D398" s="66">
        <f t="shared" si="41"/>
        <v>0</v>
      </c>
      <c r="E398" s="107">
        <f t="shared" si="42"/>
        <v>0</v>
      </c>
      <c r="F398" s="109">
        <f t="shared" si="43"/>
        <v>0</v>
      </c>
      <c r="G398" s="67" t="s">
        <v>13</v>
      </c>
      <c r="H398" s="67">
        <f t="shared" si="44"/>
        <v>0</v>
      </c>
    </row>
    <row r="399" spans="1:8">
      <c r="A399" s="69">
        <f ca="1">Overview!$W$8</f>
        <v>44720</v>
      </c>
      <c r="B399" s="65" t="e">
        <f t="shared" si="40"/>
        <v>#VALUE!</v>
      </c>
      <c r="C399" s="65" t="s">
        <v>381</v>
      </c>
      <c r="D399" s="66">
        <f t="shared" si="41"/>
        <v>0</v>
      </c>
      <c r="E399" s="107">
        <f t="shared" si="42"/>
        <v>0</v>
      </c>
      <c r="F399" s="109">
        <f t="shared" si="43"/>
        <v>0</v>
      </c>
      <c r="G399" s="67" t="s">
        <v>13</v>
      </c>
      <c r="H399" s="67">
        <f t="shared" si="44"/>
        <v>0</v>
      </c>
    </row>
    <row r="400" spans="1:8">
      <c r="A400" s="69">
        <f ca="1">Overview!$W$8</f>
        <v>44720</v>
      </c>
      <c r="B400" s="65" t="e">
        <f t="shared" si="40"/>
        <v>#VALUE!</v>
      </c>
      <c r="C400" s="65" t="s">
        <v>381</v>
      </c>
      <c r="D400" s="66">
        <f t="shared" si="41"/>
        <v>0</v>
      </c>
      <c r="E400" s="107">
        <f t="shared" si="42"/>
        <v>0</v>
      </c>
      <c r="F400" s="109">
        <f t="shared" si="43"/>
        <v>0</v>
      </c>
      <c r="G400" s="67" t="s">
        <v>13</v>
      </c>
      <c r="H400" s="67">
        <f t="shared" si="44"/>
        <v>0</v>
      </c>
    </row>
    <row r="401" spans="1:8">
      <c r="A401" s="69">
        <f ca="1">Overview!$W$8</f>
        <v>44720</v>
      </c>
      <c r="B401" s="65" t="e">
        <f t="shared" si="40"/>
        <v>#VALUE!</v>
      </c>
      <c r="C401" s="65" t="s">
        <v>381</v>
      </c>
      <c r="D401" s="66">
        <f t="shared" si="41"/>
        <v>0</v>
      </c>
      <c r="E401" s="107">
        <f t="shared" si="42"/>
        <v>0</v>
      </c>
      <c r="F401" s="109">
        <f t="shared" si="43"/>
        <v>0</v>
      </c>
      <c r="G401" s="67" t="s">
        <v>13</v>
      </c>
      <c r="H401" s="67">
        <f t="shared" si="44"/>
        <v>0</v>
      </c>
    </row>
    <row r="402" spans="1:8">
      <c r="A402" s="69">
        <f ca="1">Overview!$W$8</f>
        <v>44720</v>
      </c>
      <c r="B402" s="65" t="e">
        <f t="shared" si="40"/>
        <v>#VALUE!</v>
      </c>
      <c r="C402" s="65" t="s">
        <v>381</v>
      </c>
      <c r="D402" s="66">
        <f t="shared" si="41"/>
        <v>0</v>
      </c>
      <c r="E402" s="107">
        <f t="shared" si="42"/>
        <v>0</v>
      </c>
      <c r="F402" s="109">
        <f t="shared" si="43"/>
        <v>0</v>
      </c>
      <c r="G402" s="67" t="s">
        <v>13</v>
      </c>
      <c r="H402" s="67">
        <f t="shared" si="44"/>
        <v>0</v>
      </c>
    </row>
    <row r="403" spans="1:8">
      <c r="A403" s="69">
        <f ca="1">Overview!$W$8</f>
        <v>44720</v>
      </c>
      <c r="B403" s="65" t="e">
        <f t="shared" si="40"/>
        <v>#VALUE!</v>
      </c>
      <c r="C403" s="65" t="s">
        <v>381</v>
      </c>
      <c r="D403" s="66">
        <f t="shared" si="41"/>
        <v>0</v>
      </c>
      <c r="E403" s="107">
        <f t="shared" si="42"/>
        <v>0</v>
      </c>
      <c r="F403" s="109">
        <f t="shared" si="43"/>
        <v>0</v>
      </c>
      <c r="G403" s="67" t="s">
        <v>13</v>
      </c>
      <c r="H403" s="67">
        <f t="shared" si="44"/>
        <v>0</v>
      </c>
    </row>
    <row r="404" spans="1:8">
      <c r="A404" s="69">
        <f ca="1">Overview!$W$8</f>
        <v>44720</v>
      </c>
      <c r="B404" s="65" t="e">
        <f t="shared" si="40"/>
        <v>#VALUE!</v>
      </c>
      <c r="C404" s="65" t="s">
        <v>381</v>
      </c>
      <c r="D404" s="66">
        <f t="shared" si="41"/>
        <v>0</v>
      </c>
      <c r="E404" s="107">
        <f t="shared" si="42"/>
        <v>0</v>
      </c>
      <c r="F404" s="109">
        <f t="shared" si="43"/>
        <v>0</v>
      </c>
      <c r="G404" s="67" t="s">
        <v>13</v>
      </c>
      <c r="H404" s="67">
        <f t="shared" si="44"/>
        <v>0</v>
      </c>
    </row>
    <row r="405" spans="1:8">
      <c r="A405" s="69">
        <f ca="1">Overview!$W$8</f>
        <v>44720</v>
      </c>
      <c r="B405" s="65" t="e">
        <f t="shared" si="40"/>
        <v>#VALUE!</v>
      </c>
      <c r="C405" s="65" t="s">
        <v>381</v>
      </c>
      <c r="D405" s="66">
        <f t="shared" si="41"/>
        <v>0</v>
      </c>
      <c r="E405" s="107">
        <f t="shared" si="42"/>
        <v>0</v>
      </c>
      <c r="F405" s="109">
        <f t="shared" si="43"/>
        <v>0</v>
      </c>
      <c r="G405" s="67" t="s">
        <v>13</v>
      </c>
      <c r="H405" s="67">
        <f t="shared" si="44"/>
        <v>0</v>
      </c>
    </row>
    <row r="406" spans="1:8">
      <c r="A406" s="69">
        <f ca="1">Overview!$W$8</f>
        <v>44720</v>
      </c>
      <c r="B406" s="65" t="e">
        <f t="shared" si="40"/>
        <v>#VALUE!</v>
      </c>
      <c r="C406" s="65" t="s">
        <v>381</v>
      </c>
      <c r="D406" s="66">
        <f t="shared" si="41"/>
        <v>0</v>
      </c>
      <c r="E406" s="107">
        <f t="shared" si="42"/>
        <v>0</v>
      </c>
      <c r="F406" s="109">
        <f t="shared" si="43"/>
        <v>0</v>
      </c>
      <c r="G406" s="67" t="s">
        <v>13</v>
      </c>
      <c r="H406" s="67">
        <f t="shared" si="44"/>
        <v>0</v>
      </c>
    </row>
    <row r="407" spans="1:8">
      <c r="A407" s="69">
        <f ca="1">Overview!$W$8</f>
        <v>44720</v>
      </c>
      <c r="B407" s="65" t="e">
        <f t="shared" si="40"/>
        <v>#VALUE!</v>
      </c>
      <c r="C407" s="65" t="s">
        <v>381</v>
      </c>
      <c r="D407" s="66">
        <f t="shared" si="41"/>
        <v>0</v>
      </c>
      <c r="E407" s="107">
        <f t="shared" si="42"/>
        <v>0</v>
      </c>
      <c r="F407" s="109">
        <f t="shared" si="43"/>
        <v>0</v>
      </c>
      <c r="G407" s="67" t="s">
        <v>13</v>
      </c>
      <c r="H407" s="67">
        <f t="shared" si="44"/>
        <v>0</v>
      </c>
    </row>
    <row r="408" spans="1:8">
      <c r="A408" s="69">
        <f ca="1">Overview!$W$8</f>
        <v>44720</v>
      </c>
      <c r="B408" s="65" t="e">
        <f t="shared" si="40"/>
        <v>#VALUE!</v>
      </c>
      <c r="C408" s="65" t="s">
        <v>381</v>
      </c>
      <c r="D408" s="66">
        <f t="shared" si="41"/>
        <v>0</v>
      </c>
      <c r="E408" s="107">
        <f t="shared" si="42"/>
        <v>0</v>
      </c>
      <c r="F408" s="109">
        <f t="shared" si="43"/>
        <v>0</v>
      </c>
      <c r="G408" s="67" t="s">
        <v>13</v>
      </c>
      <c r="H408" s="67">
        <f t="shared" si="44"/>
        <v>0</v>
      </c>
    </row>
    <row r="409" spans="1:8">
      <c r="A409" s="69">
        <f ca="1">Overview!$W$8</f>
        <v>44720</v>
      </c>
      <c r="B409" s="65" t="e">
        <f t="shared" si="40"/>
        <v>#VALUE!</v>
      </c>
      <c r="C409" s="65" t="s">
        <v>381</v>
      </c>
      <c r="D409" s="66">
        <f t="shared" si="41"/>
        <v>0</v>
      </c>
      <c r="E409" s="107">
        <f t="shared" si="42"/>
        <v>0</v>
      </c>
      <c r="F409" s="109">
        <f t="shared" si="43"/>
        <v>0</v>
      </c>
      <c r="G409" s="67" t="s">
        <v>13</v>
      </c>
      <c r="H409" s="67">
        <f t="shared" si="44"/>
        <v>0</v>
      </c>
    </row>
    <row r="410" spans="1:8">
      <c r="A410" s="69">
        <f ca="1">Overview!$W$8</f>
        <v>44720</v>
      </c>
      <c r="B410" s="65" t="e">
        <f t="shared" si="40"/>
        <v>#VALUE!</v>
      </c>
      <c r="C410" s="65" t="s">
        <v>381</v>
      </c>
      <c r="D410" s="66">
        <f t="shared" si="41"/>
        <v>0</v>
      </c>
      <c r="E410" s="107">
        <f t="shared" si="42"/>
        <v>0</v>
      </c>
      <c r="F410" s="109">
        <f t="shared" si="43"/>
        <v>0</v>
      </c>
      <c r="G410" s="67" t="s">
        <v>13</v>
      </c>
      <c r="H410" s="67">
        <f t="shared" si="44"/>
        <v>0</v>
      </c>
    </row>
    <row r="411" spans="1:8">
      <c r="A411" s="69">
        <f ca="1">Overview!$W$8</f>
        <v>44720</v>
      </c>
      <c r="B411" s="65" t="e">
        <f t="shared" si="40"/>
        <v>#VALUE!</v>
      </c>
      <c r="C411" s="65" t="s">
        <v>381</v>
      </c>
      <c r="D411" s="66">
        <f t="shared" si="41"/>
        <v>0</v>
      </c>
      <c r="E411" s="107">
        <f t="shared" si="42"/>
        <v>0</v>
      </c>
      <c r="F411" s="109">
        <f t="shared" si="43"/>
        <v>0</v>
      </c>
      <c r="G411" s="67" t="s">
        <v>13</v>
      </c>
      <c r="H411" s="67">
        <f t="shared" si="44"/>
        <v>0</v>
      </c>
    </row>
    <row r="412" spans="1:8">
      <c r="A412" s="69">
        <f ca="1">Overview!$W$8</f>
        <v>44720</v>
      </c>
      <c r="B412" s="65" t="e">
        <f t="shared" si="40"/>
        <v>#VALUE!</v>
      </c>
      <c r="C412" s="65" t="s">
        <v>381</v>
      </c>
      <c r="D412" s="66">
        <f t="shared" si="41"/>
        <v>0</v>
      </c>
      <c r="E412" s="107">
        <f t="shared" si="42"/>
        <v>0</v>
      </c>
      <c r="F412" s="109">
        <f t="shared" si="43"/>
        <v>0</v>
      </c>
      <c r="G412" s="67" t="s">
        <v>13</v>
      </c>
      <c r="H412" s="67">
        <f t="shared" si="44"/>
        <v>0</v>
      </c>
    </row>
    <row r="413" spans="1:8">
      <c r="A413" s="69">
        <f ca="1">Overview!$W$8</f>
        <v>44720</v>
      </c>
      <c r="B413" s="65" t="e">
        <f t="shared" si="40"/>
        <v>#VALUE!</v>
      </c>
      <c r="C413" s="65" t="s">
        <v>381</v>
      </c>
      <c r="D413" s="66">
        <f t="shared" si="41"/>
        <v>0</v>
      </c>
      <c r="E413" s="107">
        <f t="shared" si="42"/>
        <v>0</v>
      </c>
      <c r="F413" s="109">
        <f t="shared" si="43"/>
        <v>0</v>
      </c>
      <c r="G413" s="67" t="s">
        <v>13</v>
      </c>
      <c r="H413" s="67">
        <f t="shared" si="44"/>
        <v>0</v>
      </c>
    </row>
    <row r="414" spans="1:8">
      <c r="A414" s="69">
        <f ca="1">Overview!$W$8</f>
        <v>44720</v>
      </c>
      <c r="B414" s="65" t="e">
        <f t="shared" ref="B414:B427" si="45">MID(O414,FIND(" ",O414)+1,8)</f>
        <v>#VALUE!</v>
      </c>
      <c r="C414" s="65" t="s">
        <v>381</v>
      </c>
      <c r="D414" s="66">
        <f t="shared" ref="D414:D427" si="46">L414</f>
        <v>0</v>
      </c>
      <c r="E414" s="107">
        <f t="shared" ref="E414:E427" si="47">M414</f>
        <v>0</v>
      </c>
      <c r="F414" s="109">
        <f t="shared" ref="F414:F427" si="48">(D414*E414)</f>
        <v>0</v>
      </c>
      <c r="G414" s="67" t="s">
        <v>13</v>
      </c>
      <c r="H414" s="67">
        <f t="shared" ref="H414:H427" si="49">Q414</f>
        <v>0</v>
      </c>
    </row>
    <row r="415" spans="1:8">
      <c r="A415" s="69">
        <f ca="1">Overview!$W$8</f>
        <v>44720</v>
      </c>
      <c r="B415" s="65" t="e">
        <f t="shared" si="45"/>
        <v>#VALUE!</v>
      </c>
      <c r="C415" s="65" t="s">
        <v>381</v>
      </c>
      <c r="D415" s="66">
        <f t="shared" si="46"/>
        <v>0</v>
      </c>
      <c r="E415" s="107">
        <f t="shared" si="47"/>
        <v>0</v>
      </c>
      <c r="F415" s="109">
        <f t="shared" si="48"/>
        <v>0</v>
      </c>
      <c r="G415" s="67" t="s">
        <v>13</v>
      </c>
      <c r="H415" s="67">
        <f t="shared" si="49"/>
        <v>0</v>
      </c>
    </row>
    <row r="416" spans="1:8">
      <c r="A416" s="69">
        <f ca="1">Overview!$W$8</f>
        <v>44720</v>
      </c>
      <c r="B416" s="65" t="e">
        <f t="shared" si="45"/>
        <v>#VALUE!</v>
      </c>
      <c r="C416" s="65" t="s">
        <v>381</v>
      </c>
      <c r="D416" s="66">
        <f t="shared" si="46"/>
        <v>0</v>
      </c>
      <c r="E416" s="107">
        <f t="shared" si="47"/>
        <v>0</v>
      </c>
      <c r="F416" s="109">
        <f t="shared" si="48"/>
        <v>0</v>
      </c>
      <c r="G416" s="67" t="s">
        <v>13</v>
      </c>
      <c r="H416" s="67">
        <f t="shared" si="49"/>
        <v>0</v>
      </c>
    </row>
    <row r="417" spans="1:8">
      <c r="A417" s="69">
        <f ca="1">Overview!$W$8</f>
        <v>44720</v>
      </c>
      <c r="B417" s="65" t="e">
        <f t="shared" si="45"/>
        <v>#VALUE!</v>
      </c>
      <c r="C417" s="65" t="s">
        <v>381</v>
      </c>
      <c r="D417" s="66">
        <f t="shared" si="46"/>
        <v>0</v>
      </c>
      <c r="E417" s="107">
        <f t="shared" si="47"/>
        <v>0</v>
      </c>
      <c r="F417" s="109">
        <f t="shared" si="48"/>
        <v>0</v>
      </c>
      <c r="G417" s="67" t="s">
        <v>13</v>
      </c>
      <c r="H417" s="67">
        <f t="shared" si="49"/>
        <v>0</v>
      </c>
    </row>
    <row r="418" spans="1:8">
      <c r="A418" s="69">
        <f ca="1">Overview!$W$8</f>
        <v>44720</v>
      </c>
      <c r="B418" s="65" t="e">
        <f t="shared" si="45"/>
        <v>#VALUE!</v>
      </c>
      <c r="C418" s="65" t="s">
        <v>381</v>
      </c>
      <c r="D418" s="66">
        <f t="shared" si="46"/>
        <v>0</v>
      </c>
      <c r="E418" s="107">
        <f t="shared" si="47"/>
        <v>0</v>
      </c>
      <c r="F418" s="109">
        <f t="shared" si="48"/>
        <v>0</v>
      </c>
      <c r="G418" s="67" t="s">
        <v>13</v>
      </c>
      <c r="H418" s="67">
        <f t="shared" si="49"/>
        <v>0</v>
      </c>
    </row>
    <row r="419" spans="1:8">
      <c r="A419" s="69">
        <f ca="1">Overview!$W$8</f>
        <v>44720</v>
      </c>
      <c r="B419" s="65" t="e">
        <f t="shared" si="45"/>
        <v>#VALUE!</v>
      </c>
      <c r="C419" s="65" t="s">
        <v>381</v>
      </c>
      <c r="D419" s="66">
        <f t="shared" si="46"/>
        <v>0</v>
      </c>
      <c r="E419" s="107">
        <f t="shared" si="47"/>
        <v>0</v>
      </c>
      <c r="F419" s="109">
        <f t="shared" si="48"/>
        <v>0</v>
      </c>
      <c r="G419" s="67" t="s">
        <v>13</v>
      </c>
      <c r="H419" s="67">
        <f t="shared" si="49"/>
        <v>0</v>
      </c>
    </row>
    <row r="420" spans="1:8">
      <c r="A420" s="69">
        <f ca="1">Overview!$W$8</f>
        <v>44720</v>
      </c>
      <c r="B420" s="65" t="e">
        <f t="shared" si="45"/>
        <v>#VALUE!</v>
      </c>
      <c r="C420" s="65" t="s">
        <v>381</v>
      </c>
      <c r="D420" s="66">
        <f t="shared" si="46"/>
        <v>0</v>
      </c>
      <c r="E420" s="107">
        <f t="shared" si="47"/>
        <v>0</v>
      </c>
      <c r="F420" s="109">
        <f t="shared" si="48"/>
        <v>0</v>
      </c>
      <c r="G420" s="67" t="s">
        <v>13</v>
      </c>
      <c r="H420" s="67">
        <f t="shared" si="49"/>
        <v>0</v>
      </c>
    </row>
    <row r="421" spans="1:8">
      <c r="A421" s="69">
        <f ca="1">Overview!$W$8</f>
        <v>44720</v>
      </c>
      <c r="B421" s="65" t="e">
        <f t="shared" si="45"/>
        <v>#VALUE!</v>
      </c>
      <c r="C421" s="65" t="s">
        <v>381</v>
      </c>
      <c r="D421" s="66">
        <f t="shared" si="46"/>
        <v>0</v>
      </c>
      <c r="E421" s="107">
        <f t="shared" si="47"/>
        <v>0</v>
      </c>
      <c r="F421" s="109">
        <f t="shared" si="48"/>
        <v>0</v>
      </c>
      <c r="G421" s="67" t="s">
        <v>13</v>
      </c>
      <c r="H421" s="67">
        <f t="shared" si="49"/>
        <v>0</v>
      </c>
    </row>
    <row r="422" spans="1:8">
      <c r="A422" s="69">
        <f ca="1">Overview!$W$8</f>
        <v>44720</v>
      </c>
      <c r="B422" s="65" t="e">
        <f t="shared" si="45"/>
        <v>#VALUE!</v>
      </c>
      <c r="C422" s="65" t="s">
        <v>381</v>
      </c>
      <c r="D422" s="66">
        <f t="shared" si="46"/>
        <v>0</v>
      </c>
      <c r="E422" s="107">
        <f t="shared" si="47"/>
        <v>0</v>
      </c>
      <c r="F422" s="109">
        <f t="shared" si="48"/>
        <v>0</v>
      </c>
      <c r="G422" s="67" t="s">
        <v>13</v>
      </c>
      <c r="H422" s="67">
        <f t="shared" si="49"/>
        <v>0</v>
      </c>
    </row>
    <row r="423" spans="1:8">
      <c r="A423" s="69">
        <f ca="1">Overview!$W$8</f>
        <v>44720</v>
      </c>
      <c r="B423" s="65" t="e">
        <f t="shared" si="45"/>
        <v>#VALUE!</v>
      </c>
      <c r="C423" s="65" t="s">
        <v>381</v>
      </c>
      <c r="D423" s="66">
        <f t="shared" si="46"/>
        <v>0</v>
      </c>
      <c r="E423" s="107">
        <f t="shared" si="47"/>
        <v>0</v>
      </c>
      <c r="F423" s="109">
        <f t="shared" si="48"/>
        <v>0</v>
      </c>
      <c r="G423" s="67" t="s">
        <v>13</v>
      </c>
      <c r="H423" s="67">
        <f t="shared" si="49"/>
        <v>0</v>
      </c>
    </row>
    <row r="424" spans="1:8">
      <c r="A424" s="69">
        <f ca="1">Overview!$W$8</f>
        <v>44720</v>
      </c>
      <c r="B424" s="65" t="e">
        <f t="shared" si="45"/>
        <v>#VALUE!</v>
      </c>
      <c r="C424" s="65" t="s">
        <v>381</v>
      </c>
      <c r="D424" s="66">
        <f t="shared" si="46"/>
        <v>0</v>
      </c>
      <c r="E424" s="107">
        <f t="shared" si="47"/>
        <v>0</v>
      </c>
      <c r="F424" s="109">
        <f t="shared" si="48"/>
        <v>0</v>
      </c>
      <c r="G424" s="67" t="s">
        <v>13</v>
      </c>
      <c r="H424" s="67">
        <f t="shared" si="49"/>
        <v>0</v>
      </c>
    </row>
    <row r="425" spans="1:8">
      <c r="A425" s="69">
        <f ca="1">Overview!$W$8</f>
        <v>44720</v>
      </c>
      <c r="B425" s="65" t="e">
        <f t="shared" si="45"/>
        <v>#VALUE!</v>
      </c>
      <c r="C425" s="65" t="s">
        <v>381</v>
      </c>
      <c r="D425" s="66">
        <f t="shared" si="46"/>
        <v>0</v>
      </c>
      <c r="E425" s="107">
        <f t="shared" si="47"/>
        <v>0</v>
      </c>
      <c r="F425" s="109">
        <f t="shared" si="48"/>
        <v>0</v>
      </c>
      <c r="G425" s="67" t="s">
        <v>13</v>
      </c>
      <c r="H425" s="67">
        <f t="shared" si="49"/>
        <v>0</v>
      </c>
    </row>
    <row r="426" spans="1:8">
      <c r="A426" s="69">
        <f ca="1">Overview!$W$8</f>
        <v>44720</v>
      </c>
      <c r="B426" s="65" t="e">
        <f t="shared" si="45"/>
        <v>#VALUE!</v>
      </c>
      <c r="C426" s="65" t="s">
        <v>381</v>
      </c>
      <c r="D426" s="66">
        <f t="shared" si="46"/>
        <v>0</v>
      </c>
      <c r="E426" s="107">
        <f t="shared" si="47"/>
        <v>0</v>
      </c>
      <c r="F426" s="109">
        <f t="shared" si="48"/>
        <v>0</v>
      </c>
      <c r="G426" s="67" t="s">
        <v>13</v>
      </c>
      <c r="H426" s="67">
        <f t="shared" si="49"/>
        <v>0</v>
      </c>
    </row>
    <row r="427" spans="1:8">
      <c r="A427" s="69">
        <f ca="1">Overview!$W$8</f>
        <v>44720</v>
      </c>
      <c r="B427" s="65" t="e">
        <f t="shared" si="45"/>
        <v>#VALUE!</v>
      </c>
      <c r="C427" s="65" t="s">
        <v>381</v>
      </c>
      <c r="D427" s="66">
        <f t="shared" si="46"/>
        <v>0</v>
      </c>
      <c r="E427" s="107">
        <f t="shared" si="47"/>
        <v>0</v>
      </c>
      <c r="F427" s="109">
        <f t="shared" si="48"/>
        <v>0</v>
      </c>
      <c r="G427" s="67" t="s">
        <v>13</v>
      </c>
      <c r="H427" s="67">
        <f t="shared" si="49"/>
        <v>0</v>
      </c>
    </row>
    <row r="428" spans="1:8">
      <c r="A428" s="69">
        <f ca="1">Overview!$W$8</f>
        <v>44720</v>
      </c>
      <c r="B428" s="65" t="e">
        <f t="shared" ref="B428:B439" si="50">MID(O428,FIND(" ",O428)+1,8)</f>
        <v>#VALUE!</v>
      </c>
      <c r="C428" s="65" t="s">
        <v>381</v>
      </c>
      <c r="D428" s="66">
        <f t="shared" ref="D428:D439" si="51">L428</f>
        <v>0</v>
      </c>
      <c r="E428" s="107">
        <f t="shared" ref="E428:E439" si="52">M428</f>
        <v>0</v>
      </c>
      <c r="F428" s="109">
        <f t="shared" ref="F428:F439" si="53">(D428*E428)</f>
        <v>0</v>
      </c>
      <c r="G428" s="67" t="s">
        <v>13</v>
      </c>
      <c r="H428" s="67">
        <f t="shared" ref="H428:H439" si="54">Q428</f>
        <v>0</v>
      </c>
    </row>
    <row r="429" spans="1:8">
      <c r="A429" s="69">
        <f ca="1">Overview!$W$8</f>
        <v>44720</v>
      </c>
      <c r="B429" s="65" t="e">
        <f t="shared" si="50"/>
        <v>#VALUE!</v>
      </c>
      <c r="C429" s="65" t="s">
        <v>381</v>
      </c>
      <c r="D429" s="66">
        <f t="shared" si="51"/>
        <v>0</v>
      </c>
      <c r="E429" s="107">
        <f t="shared" si="52"/>
        <v>0</v>
      </c>
      <c r="F429" s="109">
        <f t="shared" si="53"/>
        <v>0</v>
      </c>
      <c r="G429" s="67" t="s">
        <v>13</v>
      </c>
      <c r="H429" s="67">
        <f t="shared" si="54"/>
        <v>0</v>
      </c>
    </row>
    <row r="430" spans="1:8">
      <c r="A430" s="69">
        <f ca="1">Overview!$W$8</f>
        <v>44720</v>
      </c>
      <c r="B430" s="65" t="e">
        <f t="shared" si="50"/>
        <v>#VALUE!</v>
      </c>
      <c r="C430" s="65" t="s">
        <v>381</v>
      </c>
      <c r="D430" s="66">
        <f t="shared" si="51"/>
        <v>0</v>
      </c>
      <c r="E430" s="107">
        <f t="shared" si="52"/>
        <v>0</v>
      </c>
      <c r="F430" s="109">
        <f t="shared" si="53"/>
        <v>0</v>
      </c>
      <c r="G430" s="67" t="s">
        <v>13</v>
      </c>
      <c r="H430" s="67">
        <f t="shared" si="54"/>
        <v>0</v>
      </c>
    </row>
    <row r="431" spans="1:8">
      <c r="A431" s="69">
        <f ca="1">Overview!$W$8</f>
        <v>44720</v>
      </c>
      <c r="B431" s="65" t="e">
        <f t="shared" si="50"/>
        <v>#VALUE!</v>
      </c>
      <c r="C431" s="65" t="s">
        <v>381</v>
      </c>
      <c r="D431" s="66">
        <f t="shared" si="51"/>
        <v>0</v>
      </c>
      <c r="E431" s="107">
        <f t="shared" si="52"/>
        <v>0</v>
      </c>
      <c r="F431" s="109">
        <f t="shared" si="53"/>
        <v>0</v>
      </c>
      <c r="G431" s="67" t="s">
        <v>13</v>
      </c>
      <c r="H431" s="67">
        <f t="shared" si="54"/>
        <v>0</v>
      </c>
    </row>
    <row r="432" spans="1:8">
      <c r="A432" s="69">
        <f ca="1">Overview!$W$8</f>
        <v>44720</v>
      </c>
      <c r="B432" s="65" t="e">
        <f t="shared" si="50"/>
        <v>#VALUE!</v>
      </c>
      <c r="C432" s="65" t="s">
        <v>381</v>
      </c>
      <c r="D432" s="66">
        <f t="shared" si="51"/>
        <v>0</v>
      </c>
      <c r="E432" s="107">
        <f t="shared" si="52"/>
        <v>0</v>
      </c>
      <c r="F432" s="109">
        <f t="shared" si="53"/>
        <v>0</v>
      </c>
      <c r="G432" s="67" t="s">
        <v>13</v>
      </c>
      <c r="H432" s="67">
        <f t="shared" si="54"/>
        <v>0</v>
      </c>
    </row>
    <row r="433" spans="1:8">
      <c r="A433" s="69">
        <f ca="1">Overview!$W$8</f>
        <v>44720</v>
      </c>
      <c r="B433" s="65" t="e">
        <f t="shared" si="50"/>
        <v>#VALUE!</v>
      </c>
      <c r="C433" s="65" t="s">
        <v>381</v>
      </c>
      <c r="D433" s="66">
        <f t="shared" si="51"/>
        <v>0</v>
      </c>
      <c r="E433" s="107">
        <f t="shared" si="52"/>
        <v>0</v>
      </c>
      <c r="F433" s="109">
        <f t="shared" si="53"/>
        <v>0</v>
      </c>
      <c r="G433" s="67" t="s">
        <v>13</v>
      </c>
      <c r="H433" s="67">
        <f t="shared" si="54"/>
        <v>0</v>
      </c>
    </row>
    <row r="434" spans="1:8">
      <c r="A434" s="69">
        <f ca="1">Overview!$W$8</f>
        <v>44720</v>
      </c>
      <c r="B434" s="65" t="e">
        <f t="shared" si="50"/>
        <v>#VALUE!</v>
      </c>
      <c r="C434" s="65" t="s">
        <v>381</v>
      </c>
      <c r="D434" s="66">
        <f t="shared" si="51"/>
        <v>0</v>
      </c>
      <c r="E434" s="107">
        <f t="shared" si="52"/>
        <v>0</v>
      </c>
      <c r="F434" s="109">
        <f t="shared" si="53"/>
        <v>0</v>
      </c>
      <c r="G434" s="67" t="s">
        <v>13</v>
      </c>
      <c r="H434" s="67">
        <f t="shared" si="54"/>
        <v>0</v>
      </c>
    </row>
    <row r="435" spans="1:8">
      <c r="A435" s="69">
        <f ca="1">Overview!$W$8</f>
        <v>44720</v>
      </c>
      <c r="B435" s="65" t="e">
        <f t="shared" si="50"/>
        <v>#VALUE!</v>
      </c>
      <c r="C435" s="65" t="s">
        <v>381</v>
      </c>
      <c r="D435" s="66">
        <f t="shared" si="51"/>
        <v>0</v>
      </c>
      <c r="E435" s="107">
        <f t="shared" si="52"/>
        <v>0</v>
      </c>
      <c r="F435" s="109">
        <f t="shared" si="53"/>
        <v>0</v>
      </c>
      <c r="G435" s="67" t="s">
        <v>13</v>
      </c>
      <c r="H435" s="67">
        <f t="shared" si="54"/>
        <v>0</v>
      </c>
    </row>
    <row r="436" spans="1:8">
      <c r="A436" s="69">
        <f ca="1">Overview!$W$8</f>
        <v>44720</v>
      </c>
      <c r="B436" s="65" t="e">
        <f t="shared" si="50"/>
        <v>#VALUE!</v>
      </c>
      <c r="C436" s="65" t="s">
        <v>381</v>
      </c>
      <c r="D436" s="66">
        <f t="shared" si="51"/>
        <v>0</v>
      </c>
      <c r="E436" s="107">
        <f t="shared" si="52"/>
        <v>0</v>
      </c>
      <c r="F436" s="109">
        <f t="shared" si="53"/>
        <v>0</v>
      </c>
      <c r="G436" s="67" t="s">
        <v>13</v>
      </c>
      <c r="H436" s="67">
        <f t="shared" si="54"/>
        <v>0</v>
      </c>
    </row>
    <row r="437" spans="1:8">
      <c r="A437" s="69">
        <f ca="1">Overview!$W$8</f>
        <v>44720</v>
      </c>
      <c r="B437" s="65" t="e">
        <f t="shared" si="50"/>
        <v>#VALUE!</v>
      </c>
      <c r="C437" s="65" t="s">
        <v>381</v>
      </c>
      <c r="D437" s="66">
        <f t="shared" si="51"/>
        <v>0</v>
      </c>
      <c r="E437" s="107">
        <f t="shared" si="52"/>
        <v>0</v>
      </c>
      <c r="F437" s="109">
        <f t="shared" si="53"/>
        <v>0</v>
      </c>
      <c r="G437" s="67" t="s">
        <v>13</v>
      </c>
      <c r="H437" s="67">
        <f t="shared" si="54"/>
        <v>0</v>
      </c>
    </row>
    <row r="438" spans="1:8">
      <c r="A438" s="69">
        <f ca="1">Overview!$W$8</f>
        <v>44720</v>
      </c>
      <c r="B438" s="65" t="e">
        <f t="shared" si="50"/>
        <v>#VALUE!</v>
      </c>
      <c r="C438" s="65" t="s">
        <v>381</v>
      </c>
      <c r="D438" s="66">
        <f t="shared" si="51"/>
        <v>0</v>
      </c>
      <c r="E438" s="107">
        <f t="shared" si="52"/>
        <v>0</v>
      </c>
      <c r="F438" s="109">
        <f t="shared" si="53"/>
        <v>0</v>
      </c>
      <c r="G438" s="67" t="s">
        <v>13</v>
      </c>
      <c r="H438" s="67">
        <f t="shared" si="54"/>
        <v>0</v>
      </c>
    </row>
    <row r="439" spans="1:8">
      <c r="A439" s="69">
        <f ca="1">Overview!$W$8</f>
        <v>44720</v>
      </c>
      <c r="B439" s="65" t="e">
        <f t="shared" si="50"/>
        <v>#VALUE!</v>
      </c>
      <c r="C439" s="65" t="s">
        <v>381</v>
      </c>
      <c r="D439" s="66">
        <f t="shared" si="51"/>
        <v>0</v>
      </c>
      <c r="E439" s="107">
        <f t="shared" si="52"/>
        <v>0</v>
      </c>
      <c r="F439" s="109">
        <f t="shared" si="53"/>
        <v>0</v>
      </c>
      <c r="G439" s="67" t="s">
        <v>13</v>
      </c>
      <c r="H439" s="67">
        <f t="shared" si="54"/>
        <v>0</v>
      </c>
    </row>
    <row r="440" spans="1:8">
      <c r="A440" s="69">
        <f ca="1">Overview!$W$8</f>
        <v>44720</v>
      </c>
      <c r="B440" s="65" t="e">
        <f t="shared" ref="B440:B447" si="55">MID(O440,FIND(" ",O440)+1,8)</f>
        <v>#VALUE!</v>
      </c>
      <c r="C440" s="65" t="s">
        <v>381</v>
      </c>
      <c r="D440" s="66">
        <f t="shared" ref="D440:D447" si="56">L440</f>
        <v>0</v>
      </c>
      <c r="E440" s="107">
        <f t="shared" ref="E440:E447" si="57">M440</f>
        <v>0</v>
      </c>
      <c r="F440" s="109">
        <f t="shared" ref="F440:F447" si="58">(D440*E440)</f>
        <v>0</v>
      </c>
      <c r="G440" s="67" t="s">
        <v>13</v>
      </c>
      <c r="H440" s="67">
        <f t="shared" ref="H440:H447" si="59">Q440</f>
        <v>0</v>
      </c>
    </row>
    <row r="441" spans="1:8">
      <c r="A441" s="69">
        <f ca="1">Overview!$W$8</f>
        <v>44720</v>
      </c>
      <c r="B441" s="65" t="e">
        <f t="shared" si="55"/>
        <v>#VALUE!</v>
      </c>
      <c r="C441" s="65" t="s">
        <v>381</v>
      </c>
      <c r="D441" s="66">
        <f t="shared" si="56"/>
        <v>0</v>
      </c>
      <c r="E441" s="107">
        <f t="shared" si="57"/>
        <v>0</v>
      </c>
      <c r="F441" s="109">
        <f t="shared" si="58"/>
        <v>0</v>
      </c>
      <c r="G441" s="67" t="s">
        <v>13</v>
      </c>
      <c r="H441" s="67">
        <f t="shared" si="59"/>
        <v>0</v>
      </c>
    </row>
    <row r="442" spans="1:8">
      <c r="A442" s="69">
        <f ca="1">Overview!$W$8</f>
        <v>44720</v>
      </c>
      <c r="B442" s="65" t="e">
        <f t="shared" si="55"/>
        <v>#VALUE!</v>
      </c>
      <c r="C442" s="65" t="s">
        <v>381</v>
      </c>
      <c r="D442" s="66">
        <f t="shared" si="56"/>
        <v>0</v>
      </c>
      <c r="E442" s="107">
        <f t="shared" si="57"/>
        <v>0</v>
      </c>
      <c r="F442" s="109">
        <f t="shared" si="58"/>
        <v>0</v>
      </c>
      <c r="G442" s="67" t="s">
        <v>13</v>
      </c>
      <c r="H442" s="67">
        <f t="shared" si="59"/>
        <v>0</v>
      </c>
    </row>
    <row r="443" spans="1:8">
      <c r="A443" s="69">
        <f ca="1">Overview!$W$8</f>
        <v>44720</v>
      </c>
      <c r="B443" s="65" t="e">
        <f t="shared" si="55"/>
        <v>#VALUE!</v>
      </c>
      <c r="C443" s="65" t="s">
        <v>381</v>
      </c>
      <c r="D443" s="66">
        <f t="shared" si="56"/>
        <v>0</v>
      </c>
      <c r="E443" s="107">
        <f t="shared" si="57"/>
        <v>0</v>
      </c>
      <c r="F443" s="109">
        <f t="shared" si="58"/>
        <v>0</v>
      </c>
      <c r="G443" s="67" t="s">
        <v>13</v>
      </c>
      <c r="H443" s="67">
        <f t="shared" si="59"/>
        <v>0</v>
      </c>
    </row>
    <row r="444" spans="1:8">
      <c r="A444" s="69">
        <f ca="1">Overview!$W$8</f>
        <v>44720</v>
      </c>
      <c r="B444" s="65" t="e">
        <f t="shared" si="55"/>
        <v>#VALUE!</v>
      </c>
      <c r="C444" s="65" t="s">
        <v>381</v>
      </c>
      <c r="D444" s="66">
        <f t="shared" si="56"/>
        <v>0</v>
      </c>
      <c r="E444" s="107">
        <f t="shared" si="57"/>
        <v>0</v>
      </c>
      <c r="F444" s="109">
        <f t="shared" si="58"/>
        <v>0</v>
      </c>
      <c r="G444" s="67" t="s">
        <v>13</v>
      </c>
      <c r="H444" s="67">
        <f t="shared" si="59"/>
        <v>0</v>
      </c>
    </row>
    <row r="445" spans="1:8">
      <c r="A445" s="69">
        <f ca="1">Overview!$W$8</f>
        <v>44720</v>
      </c>
      <c r="B445" s="65" t="e">
        <f t="shared" si="55"/>
        <v>#VALUE!</v>
      </c>
      <c r="C445" s="65" t="s">
        <v>381</v>
      </c>
      <c r="D445" s="66">
        <f t="shared" si="56"/>
        <v>0</v>
      </c>
      <c r="E445" s="107">
        <f t="shared" si="57"/>
        <v>0</v>
      </c>
      <c r="F445" s="109">
        <f t="shared" si="58"/>
        <v>0</v>
      </c>
      <c r="G445" s="67" t="s">
        <v>13</v>
      </c>
      <c r="H445" s="67">
        <f t="shared" si="59"/>
        <v>0</v>
      </c>
    </row>
    <row r="446" spans="1:8">
      <c r="A446" s="69">
        <f ca="1">Overview!$W$8</f>
        <v>44720</v>
      </c>
      <c r="B446" s="65" t="e">
        <f t="shared" si="55"/>
        <v>#VALUE!</v>
      </c>
      <c r="C446" s="65" t="s">
        <v>381</v>
      </c>
      <c r="D446" s="66">
        <f t="shared" si="56"/>
        <v>0</v>
      </c>
      <c r="E446" s="107">
        <f t="shared" si="57"/>
        <v>0</v>
      </c>
      <c r="F446" s="109">
        <f t="shared" si="58"/>
        <v>0</v>
      </c>
      <c r="G446" s="67" t="s">
        <v>13</v>
      </c>
      <c r="H446" s="67">
        <f t="shared" si="59"/>
        <v>0</v>
      </c>
    </row>
    <row r="447" spans="1:8">
      <c r="A447" s="69">
        <f ca="1">Overview!$W$8</f>
        <v>44720</v>
      </c>
      <c r="B447" s="65" t="e">
        <f t="shared" si="55"/>
        <v>#VALUE!</v>
      </c>
      <c r="C447" s="65" t="s">
        <v>381</v>
      </c>
      <c r="D447" s="66">
        <f t="shared" si="56"/>
        <v>0</v>
      </c>
      <c r="E447" s="107">
        <f t="shared" si="57"/>
        <v>0</v>
      </c>
      <c r="F447" s="109">
        <f t="shared" si="58"/>
        <v>0</v>
      </c>
      <c r="G447" s="67" t="s">
        <v>13</v>
      </c>
      <c r="H447" s="67">
        <f t="shared" si="59"/>
        <v>0</v>
      </c>
    </row>
    <row r="448" spans="1:8">
      <c r="A448" s="69">
        <f ca="1">Overview!$W$8</f>
        <v>44720</v>
      </c>
      <c r="B448" s="65" t="e">
        <f t="shared" ref="B448:B462" si="60">MID(O448,FIND(" ",O448)+1,8)</f>
        <v>#VALUE!</v>
      </c>
      <c r="C448" s="65" t="s">
        <v>381</v>
      </c>
      <c r="D448" s="66">
        <f t="shared" ref="D448:D462" si="61">L448</f>
        <v>0</v>
      </c>
      <c r="E448" s="107">
        <f t="shared" ref="E448:E462" si="62">M448</f>
        <v>0</v>
      </c>
      <c r="F448" s="109">
        <f t="shared" ref="F448:F462" si="63">(D448*E448)</f>
        <v>0</v>
      </c>
      <c r="G448" s="67" t="s">
        <v>13</v>
      </c>
      <c r="H448" s="67">
        <f t="shared" ref="H448:H462" si="64">Q448</f>
        <v>0</v>
      </c>
    </row>
    <row r="449" spans="1:8">
      <c r="A449" s="69">
        <f ca="1">Overview!$W$8</f>
        <v>44720</v>
      </c>
      <c r="B449" s="65" t="e">
        <f t="shared" si="60"/>
        <v>#VALUE!</v>
      </c>
      <c r="C449" s="65" t="s">
        <v>381</v>
      </c>
      <c r="D449" s="66">
        <f t="shared" si="61"/>
        <v>0</v>
      </c>
      <c r="E449" s="107">
        <f t="shared" si="62"/>
        <v>0</v>
      </c>
      <c r="F449" s="109">
        <f t="shared" si="63"/>
        <v>0</v>
      </c>
      <c r="G449" s="67" t="s">
        <v>13</v>
      </c>
      <c r="H449" s="67">
        <f t="shared" si="64"/>
        <v>0</v>
      </c>
    </row>
    <row r="450" spans="1:8">
      <c r="A450" s="69">
        <f ca="1">Overview!$W$8</f>
        <v>44720</v>
      </c>
      <c r="B450" s="65" t="e">
        <f t="shared" si="60"/>
        <v>#VALUE!</v>
      </c>
      <c r="C450" s="65" t="s">
        <v>381</v>
      </c>
      <c r="D450" s="66">
        <f t="shared" si="61"/>
        <v>0</v>
      </c>
      <c r="E450" s="107">
        <f t="shared" si="62"/>
        <v>0</v>
      </c>
      <c r="F450" s="109">
        <f t="shared" si="63"/>
        <v>0</v>
      </c>
      <c r="G450" s="67" t="s">
        <v>13</v>
      </c>
      <c r="H450" s="67">
        <f t="shared" si="64"/>
        <v>0</v>
      </c>
    </row>
    <row r="451" spans="1:8">
      <c r="A451" s="69">
        <f ca="1">Overview!$W$8</f>
        <v>44720</v>
      </c>
      <c r="B451" s="65" t="e">
        <f t="shared" si="60"/>
        <v>#VALUE!</v>
      </c>
      <c r="C451" s="65" t="s">
        <v>381</v>
      </c>
      <c r="D451" s="66">
        <f t="shared" si="61"/>
        <v>0</v>
      </c>
      <c r="E451" s="107">
        <f t="shared" si="62"/>
        <v>0</v>
      </c>
      <c r="F451" s="109">
        <f t="shared" si="63"/>
        <v>0</v>
      </c>
      <c r="G451" s="67" t="s">
        <v>13</v>
      </c>
      <c r="H451" s="67">
        <f t="shared" si="64"/>
        <v>0</v>
      </c>
    </row>
    <row r="452" spans="1:8">
      <c r="A452" s="69">
        <f ca="1">Overview!$W$8</f>
        <v>44720</v>
      </c>
      <c r="B452" s="65" t="e">
        <f t="shared" si="60"/>
        <v>#VALUE!</v>
      </c>
      <c r="C452" s="65" t="s">
        <v>381</v>
      </c>
      <c r="D452" s="66">
        <f t="shared" si="61"/>
        <v>0</v>
      </c>
      <c r="E452" s="107">
        <f t="shared" si="62"/>
        <v>0</v>
      </c>
      <c r="F452" s="109">
        <f t="shared" si="63"/>
        <v>0</v>
      </c>
      <c r="G452" s="67" t="s">
        <v>13</v>
      </c>
      <c r="H452" s="67">
        <f t="shared" si="64"/>
        <v>0</v>
      </c>
    </row>
    <row r="453" spans="1:8">
      <c r="A453" s="69">
        <f ca="1">Overview!$W$8</f>
        <v>44720</v>
      </c>
      <c r="B453" s="65" t="e">
        <f t="shared" si="60"/>
        <v>#VALUE!</v>
      </c>
      <c r="C453" s="65" t="s">
        <v>381</v>
      </c>
      <c r="D453" s="66">
        <f t="shared" si="61"/>
        <v>0</v>
      </c>
      <c r="E453" s="107">
        <f t="shared" si="62"/>
        <v>0</v>
      </c>
      <c r="F453" s="109">
        <f t="shared" si="63"/>
        <v>0</v>
      </c>
      <c r="G453" s="67" t="s">
        <v>13</v>
      </c>
      <c r="H453" s="67">
        <f t="shared" si="64"/>
        <v>0</v>
      </c>
    </row>
    <row r="454" spans="1:8">
      <c r="A454" s="69">
        <f ca="1">Overview!$W$8</f>
        <v>44720</v>
      </c>
      <c r="B454" s="65" t="e">
        <f t="shared" si="60"/>
        <v>#VALUE!</v>
      </c>
      <c r="C454" s="65" t="s">
        <v>381</v>
      </c>
      <c r="D454" s="66">
        <f t="shared" si="61"/>
        <v>0</v>
      </c>
      <c r="E454" s="107">
        <f t="shared" si="62"/>
        <v>0</v>
      </c>
      <c r="F454" s="109">
        <f t="shared" si="63"/>
        <v>0</v>
      </c>
      <c r="G454" s="67" t="s">
        <v>13</v>
      </c>
      <c r="H454" s="67">
        <f t="shared" si="64"/>
        <v>0</v>
      </c>
    </row>
    <row r="455" spans="1:8">
      <c r="A455" s="69">
        <f ca="1">Overview!$W$8</f>
        <v>44720</v>
      </c>
      <c r="B455" s="65" t="e">
        <f t="shared" si="60"/>
        <v>#VALUE!</v>
      </c>
      <c r="C455" s="65" t="s">
        <v>381</v>
      </c>
      <c r="D455" s="66">
        <f t="shared" si="61"/>
        <v>0</v>
      </c>
      <c r="E455" s="107">
        <f t="shared" si="62"/>
        <v>0</v>
      </c>
      <c r="F455" s="109">
        <f t="shared" si="63"/>
        <v>0</v>
      </c>
      <c r="G455" s="67" t="s">
        <v>13</v>
      </c>
      <c r="H455" s="67">
        <f t="shared" si="64"/>
        <v>0</v>
      </c>
    </row>
    <row r="456" spans="1:8">
      <c r="A456" s="69">
        <f ca="1">Overview!$W$8</f>
        <v>44720</v>
      </c>
      <c r="B456" s="65" t="e">
        <f t="shared" si="60"/>
        <v>#VALUE!</v>
      </c>
      <c r="C456" s="65" t="s">
        <v>381</v>
      </c>
      <c r="D456" s="66">
        <f t="shared" si="61"/>
        <v>0</v>
      </c>
      <c r="E456" s="107">
        <f t="shared" si="62"/>
        <v>0</v>
      </c>
      <c r="F456" s="109">
        <f t="shared" si="63"/>
        <v>0</v>
      </c>
      <c r="G456" s="67" t="s">
        <v>13</v>
      </c>
      <c r="H456" s="67">
        <f t="shared" si="64"/>
        <v>0</v>
      </c>
    </row>
    <row r="457" spans="1:8">
      <c r="A457" s="69">
        <f ca="1">Overview!$W$8</f>
        <v>44720</v>
      </c>
      <c r="B457" s="65" t="e">
        <f t="shared" si="60"/>
        <v>#VALUE!</v>
      </c>
      <c r="C457" s="65" t="s">
        <v>381</v>
      </c>
      <c r="D457" s="66">
        <f t="shared" si="61"/>
        <v>0</v>
      </c>
      <c r="E457" s="107">
        <f t="shared" si="62"/>
        <v>0</v>
      </c>
      <c r="F457" s="109">
        <f t="shared" si="63"/>
        <v>0</v>
      </c>
      <c r="G457" s="67" t="s">
        <v>13</v>
      </c>
      <c r="H457" s="67">
        <f t="shared" si="64"/>
        <v>0</v>
      </c>
    </row>
    <row r="458" spans="1:8">
      <c r="A458" s="69">
        <f ca="1">Overview!$W$8</f>
        <v>44720</v>
      </c>
      <c r="B458" s="65" t="e">
        <f t="shared" si="60"/>
        <v>#VALUE!</v>
      </c>
      <c r="C458" s="65" t="s">
        <v>381</v>
      </c>
      <c r="D458" s="66">
        <f t="shared" si="61"/>
        <v>0</v>
      </c>
      <c r="E458" s="107">
        <f t="shared" si="62"/>
        <v>0</v>
      </c>
      <c r="F458" s="109">
        <f t="shared" si="63"/>
        <v>0</v>
      </c>
      <c r="G458" s="67" t="s">
        <v>13</v>
      </c>
      <c r="H458" s="67">
        <f t="shared" si="64"/>
        <v>0</v>
      </c>
    </row>
    <row r="459" spans="1:8">
      <c r="A459" s="69">
        <f ca="1">Overview!$W$8</f>
        <v>44720</v>
      </c>
      <c r="B459" s="65" t="e">
        <f t="shared" si="60"/>
        <v>#VALUE!</v>
      </c>
      <c r="C459" s="65" t="s">
        <v>381</v>
      </c>
      <c r="D459" s="66">
        <f t="shared" si="61"/>
        <v>0</v>
      </c>
      <c r="E459" s="107">
        <f t="shared" si="62"/>
        <v>0</v>
      </c>
      <c r="F459" s="109">
        <f t="shared" si="63"/>
        <v>0</v>
      </c>
      <c r="G459" s="67" t="s">
        <v>13</v>
      </c>
      <c r="H459" s="67">
        <f t="shared" si="64"/>
        <v>0</v>
      </c>
    </row>
    <row r="460" spans="1:8">
      <c r="A460" s="69">
        <f ca="1">Overview!$W$8</f>
        <v>44720</v>
      </c>
      <c r="B460" s="65" t="e">
        <f t="shared" si="60"/>
        <v>#VALUE!</v>
      </c>
      <c r="C460" s="65" t="s">
        <v>381</v>
      </c>
      <c r="D460" s="66">
        <f t="shared" si="61"/>
        <v>0</v>
      </c>
      <c r="E460" s="107">
        <f t="shared" si="62"/>
        <v>0</v>
      </c>
      <c r="F460" s="109">
        <f t="shared" si="63"/>
        <v>0</v>
      </c>
      <c r="G460" s="67" t="s">
        <v>13</v>
      </c>
      <c r="H460" s="67">
        <f t="shared" si="64"/>
        <v>0</v>
      </c>
    </row>
    <row r="461" spans="1:8">
      <c r="A461" s="69">
        <f ca="1">Overview!$W$8</f>
        <v>44720</v>
      </c>
      <c r="B461" s="65" t="e">
        <f t="shared" si="60"/>
        <v>#VALUE!</v>
      </c>
      <c r="C461" s="65" t="s">
        <v>381</v>
      </c>
      <c r="D461" s="66">
        <f t="shared" si="61"/>
        <v>0</v>
      </c>
      <c r="E461" s="107">
        <f t="shared" si="62"/>
        <v>0</v>
      </c>
      <c r="F461" s="109">
        <f t="shared" si="63"/>
        <v>0</v>
      </c>
      <c r="G461" s="67" t="s">
        <v>13</v>
      </c>
      <c r="H461" s="67">
        <f t="shared" si="64"/>
        <v>0</v>
      </c>
    </row>
    <row r="462" spans="1:8">
      <c r="A462" s="69">
        <f ca="1">Overview!$W$8</f>
        <v>44720</v>
      </c>
      <c r="B462" s="65" t="e">
        <f t="shared" si="60"/>
        <v>#VALUE!</v>
      </c>
      <c r="C462" s="65" t="s">
        <v>381</v>
      </c>
      <c r="D462" s="66">
        <f t="shared" si="61"/>
        <v>0</v>
      </c>
      <c r="E462" s="107">
        <f t="shared" si="62"/>
        <v>0</v>
      </c>
      <c r="F462" s="109">
        <f t="shared" si="63"/>
        <v>0</v>
      </c>
      <c r="G462" s="67" t="s">
        <v>13</v>
      </c>
      <c r="H462" s="67">
        <f t="shared" si="64"/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PSH daily overview</vt:lpstr>
      <vt:lpstr>Jun 2 - 8 Jun LSE £</vt:lpstr>
      <vt:lpstr>Jun 2 - 8 Jun LSE $</vt:lpstr>
      <vt:lpstr>Jun 2 - 8 Jun Euronext</vt:lpstr>
      <vt:lpstr>Overview</vt:lpstr>
      <vt:lpstr>ErrorCheck</vt:lpstr>
      <vt:lpstr>Trades LSE £</vt:lpstr>
      <vt:lpstr>Trades LSE $</vt:lpstr>
      <vt:lpstr>TradesAM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2022-06-08T17:44:48Z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83156ad8-b84b-4966-82c5-1e7467809bbd_Enabled">
    <vt:lpwstr>true</vt:lpwstr>
  </property>
  <property fmtid="{D5CDD505-2E9C-101B-9397-08002B2CF9AE}" pid="4" name="MSIP_Label_83156ad8-b84b-4966-82c5-1e7467809bbd_SetDate">
    <vt:lpwstr>2022-06-08T17:46:50Z</vt:lpwstr>
  </property>
  <property fmtid="{D5CDD505-2E9C-101B-9397-08002B2CF9AE}" pid="5" name="MSIP_Label_83156ad8-b84b-4966-82c5-1e7467809bbd_Method">
    <vt:lpwstr>Privileged</vt:lpwstr>
  </property>
  <property fmtid="{D5CDD505-2E9C-101B-9397-08002B2CF9AE}" pid="6" name="MSIP_Label_83156ad8-b84b-4966-82c5-1e7467809bbd_Name">
    <vt:lpwstr>Do Not Encrypt_0</vt:lpwstr>
  </property>
  <property fmtid="{D5CDD505-2E9C-101B-9397-08002B2CF9AE}" pid="7" name="MSIP_Label_83156ad8-b84b-4966-82c5-1e7467809bbd_SiteId">
    <vt:lpwstr>103e854c-d5c8-41b6-b343-6f6e0ff67a69</vt:lpwstr>
  </property>
  <property fmtid="{D5CDD505-2E9C-101B-9397-08002B2CF9AE}" pid="8" name="MSIP_Label_83156ad8-b84b-4966-82c5-1e7467809bbd_ActionId">
    <vt:lpwstr>5224a2d3-9b85-43f8-a441-9fa3c7cddff5</vt:lpwstr>
  </property>
  <property fmtid="{D5CDD505-2E9C-101B-9397-08002B2CF9AE}" pid="9" name="MSIP_Label_83156ad8-b84b-4966-82c5-1e7467809bbd_ContentBits">
    <vt:lpwstr>0</vt:lpwstr>
  </property>
</Properties>
</file>